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5180" windowHeight="11640" activeTab="0"/>
  </bookViews>
  <sheets>
    <sheet name="Request for ReimbursementForm" sheetId="1" r:id="rId1"/>
    <sheet name="Post13WeeksCalculator" sheetId="2" state="hidden" r:id="rId2"/>
    <sheet name="Pre13WeeksCalculator" sheetId="3" state="hidden" r:id="rId3"/>
  </sheets>
  <definedNames>
    <definedName name="_xlnm.Print_Area" localSheetId="1">'Post13WeeksCalculator'!$A$1:$J$24</definedName>
    <definedName name="_xlnm.Print_Area" localSheetId="2">'Pre13WeeksCalculator'!$A$1:$L$24</definedName>
  </definedNames>
  <calcPr fullCalcOnLoad="1"/>
</workbook>
</file>

<file path=xl/sharedStrings.xml><?xml version="1.0" encoding="utf-8"?>
<sst xmlns="http://schemas.openxmlformats.org/spreadsheetml/2006/main" count="70" uniqueCount="50">
  <si>
    <t>Instructions:</t>
  </si>
  <si>
    <t>CWE</t>
  </si>
  <si>
    <t>Compensation Amount</t>
  </si>
  <si>
    <t xml:space="preserve">Use this calculator to calculate the amount of compensation payable to a worker who has returned to work in a partial capacity and received compensation payments for a period of less than 13 weeks. </t>
  </si>
  <si>
    <t xml:space="preserve">Use this calculator to calculate the amount of compensation payable to a worker who has returned to work in a partial capacity and received compensation payments for a period of more than 13 weeks. </t>
  </si>
  <si>
    <t>Allianz Australia Workers’ Compensation (Victoria) Limited</t>
  </si>
  <si>
    <t>REQUEST FOR REIMBURSEMENT FORM</t>
  </si>
  <si>
    <t>Please ensure that a valid Certificate of Capacity has been attached or has been received by Allianz for the periods claimed below.</t>
  </si>
  <si>
    <t>1) EMPLOYER DETAILS</t>
  </si>
  <si>
    <t>2) WORKER DETAILS</t>
  </si>
  <si>
    <t>CLAIM NUMBER:</t>
  </si>
  <si>
    <t>3) ADVICE OF WEEKLY EARNINGS</t>
  </si>
  <si>
    <t>Period End  Friday</t>
  </si>
  <si>
    <t>Compensation Rate</t>
  </si>
  <si>
    <t>Current Weekly Earnings</t>
  </si>
  <si>
    <t>Total Payable to Worker</t>
  </si>
  <si>
    <t>(a)</t>
  </si>
  <si>
    <t>(b)</t>
  </si>
  <si>
    <t>4) EMPLOYER DECLARATION</t>
  </si>
  <si>
    <t xml:space="preserve">PLEASE CIRCLE CORRECT ACTION: </t>
  </si>
  <si>
    <t>Period Start Saturday</t>
  </si>
  <si>
    <t>Period End 
Friday</t>
  </si>
  <si>
    <t>Applicable Hourly Rate</t>
  </si>
  <si>
    <t xml:space="preserve">Number of Hours Worked </t>
  </si>
  <si>
    <t>(c)</t>
  </si>
  <si>
    <t xml:space="preserve">4 - Enter the applicable hourly rate that the worker received. </t>
  </si>
  <si>
    <t>(b) x (c) = (d)</t>
  </si>
  <si>
    <t>(d) + (e)</t>
  </si>
  <si>
    <t>(a) - (80% x d) = (e)</t>
  </si>
  <si>
    <t>(a) - (d) = (e)</t>
  </si>
  <si>
    <t>WORKER’S NAME:</t>
  </si>
  <si>
    <r>
      <t xml:space="preserve">3 - Enter the number of hours that the worker worked during the week.  
     If the worker did not work at all during any given week, please type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under </t>
    </r>
    <r>
      <rPr>
        <b/>
        <sz val="11"/>
        <rFont val="Arial"/>
        <family val="2"/>
      </rPr>
      <t>Number of Hours Worked.</t>
    </r>
  </si>
  <si>
    <t>Period Start  Saturday</t>
  </si>
  <si>
    <r>
      <t xml:space="preserve">Compensation Rate 
</t>
    </r>
    <r>
      <rPr>
        <b/>
        <sz val="11"/>
        <color indexed="9"/>
        <rFont val="Arial"/>
        <family val="2"/>
      </rPr>
      <t>(80% of PIAWE or Statutory Maximum, whichever is the lesser)</t>
    </r>
  </si>
  <si>
    <r>
      <t xml:space="preserve">Compensation Rate 
</t>
    </r>
    <r>
      <rPr>
        <b/>
        <sz val="11"/>
        <color indexed="9"/>
        <rFont val="Arial"/>
        <family val="2"/>
      </rPr>
      <t>(95% of PIAWE or Statutory Maximum, whichever is the lesser)</t>
    </r>
  </si>
  <si>
    <r>
      <t xml:space="preserve">Total Payable to Worker </t>
    </r>
    <r>
      <rPr>
        <b/>
        <sz val="16"/>
        <color indexed="9"/>
        <rFont val="Arial"/>
        <family val="2"/>
      </rPr>
      <t>*</t>
    </r>
  </si>
  <si>
    <t>* Calculations do not include make up pay. Please refer to your employment agreement or industrial award to determine if this applies.</t>
  </si>
  <si>
    <t>2 - Enter the weeks for which you are claiming reimbursement. 
     Ensure that the days you are claiming are based on a Saturday to Friday week, as the calculator will not accept any other dates.</t>
  </si>
  <si>
    <r>
      <t xml:space="preserve">To calculate Current Weekly Earnings (CWEs), multiply the number of hours </t>
    </r>
    <r>
      <rPr>
        <u val="single"/>
        <sz val="12"/>
        <rFont val="Arial"/>
        <family val="2"/>
      </rPr>
      <t>actually</t>
    </r>
    <r>
      <rPr>
        <sz val="12"/>
        <rFont val="Arial"/>
        <family val="2"/>
      </rPr>
      <t xml:space="preserve"> worked by the worker's </t>
    </r>
    <r>
      <rPr>
        <u val="single"/>
        <sz val="12"/>
        <rFont val="Arial"/>
        <family val="2"/>
      </rPr>
      <t>ordinary hourly rate</t>
    </r>
    <r>
      <rPr>
        <sz val="12"/>
        <rFont val="Arial"/>
        <family val="2"/>
      </rPr>
      <t>.  (For example, if a worker earns $10 per hour and worked 15 hours in a week, then their CWEs are $150 gross).</t>
    </r>
  </si>
  <si>
    <t>EMPLOYER'S NAME:</t>
  </si>
  <si>
    <t xml:space="preserve">► To assist you with completing this form, Allianz has developed a calculator that determines the compensation payment amounts based on the number of hours the worker has worked during the week. </t>
  </si>
  <si>
    <t>► To start using the calculator, please click the appropriate button below:</t>
  </si>
  <si>
    <t xml:space="preserve">
Has a 13 week reduction occurred in relation to this claim? 
ie. Have you received a letter from Allianz advising that the worker's payments have reduced from 95% to 80% of their Pre-Injury Average Weekly Earnings?
</t>
  </si>
  <si>
    <r>
      <t xml:space="preserve">▪ </t>
    </r>
    <r>
      <rPr>
        <i/>
        <sz val="11"/>
        <rFont val="Arial"/>
        <family val="0"/>
      </rPr>
      <t xml:space="preserve">I certify that the information provided in this request form is correct, accurate and complete. </t>
    </r>
  </si>
  <si>
    <r>
      <t>▪</t>
    </r>
    <r>
      <rPr>
        <i/>
        <sz val="11"/>
        <rFont val="Arial"/>
        <family val="0"/>
      </rPr>
      <t xml:space="preserve"> WorkSafe Victoria and/or Allianz may verify my payroll records to ensure that I have paid the worker the correct amount for the period claimed.</t>
    </r>
  </si>
  <si>
    <r>
      <t xml:space="preserve">I CONFIRM THAT COMPENSATION PAYMENTS </t>
    </r>
    <r>
      <rPr>
        <b/>
        <sz val="11"/>
        <rFont val="Arial"/>
        <family val="0"/>
      </rPr>
      <t>ARE / ARE NOT</t>
    </r>
    <r>
      <rPr>
        <sz val="11"/>
        <rFont val="Arial"/>
        <family val="0"/>
      </rPr>
      <t xml:space="preserve"> TO BE MADE TO US.</t>
    </r>
  </si>
  <si>
    <r>
      <t xml:space="preserve">Signed:________________________________________________________________  </t>
    </r>
    <r>
      <rPr>
        <sz val="8"/>
        <rFont val="Arial"/>
        <family val="0"/>
      </rPr>
      <t xml:space="preserve"> </t>
    </r>
    <r>
      <rPr>
        <b/>
        <sz val="8"/>
        <rFont val="Arial"/>
        <family val="0"/>
      </rPr>
      <t>Dated: _____________________________________________________________</t>
    </r>
    <r>
      <rPr>
        <sz val="8"/>
        <rFont val="Arial"/>
        <family val="0"/>
      </rPr>
      <t xml:space="preserve"> </t>
    </r>
  </si>
  <si>
    <t>1 - Enter the worker base rate for calculation (eg. 95% of PIAWE) in the orange cell. You can find this rate on your acceptance or PIAWE letter.</t>
  </si>
  <si>
    <t>1 - Enter the worker base rate for calculation (eg. 80% of PIAWE) in the orange cell. You can find this rate on your 13 week reduction letter.</t>
  </si>
  <si>
    <t>Current Weekly Earning Details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</si>
</sst>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C09]dddd\,\ d\ mmmm\ yyyy"/>
    <numFmt numFmtId="171" formatCode="_-* #,##0.0_-;\-* #,##0.0_-;_-* &quot;-&quot;??_-;_-@_-"/>
    <numFmt numFmtId="172" formatCode="_-* #,##0_-;\-* #,##0_-;_-* &quot;-&quot;??_-;_-@_-"/>
    <numFmt numFmtId="173" formatCode="&quot;$&quot;#,##0"/>
    <numFmt numFmtId="174" formatCode="_-* #,##0.000_-;\-* #,##0.000_-;_-* &quot;-&quot;??_-;_-@_-"/>
    <numFmt numFmtId="175" formatCode="#,##0.00_ ;\-#,##0.00\ "/>
    <numFmt numFmtId="176" formatCode="&quot;$&quot;#,##0.0"/>
    <numFmt numFmtId="177" formatCode="&quot;$&quot;#,##0.00"/>
    <numFmt numFmtId="178" formatCode="_-* #,##0.0_-;\-* #,##0.0_-;_-* &quot;-&quot;?_-;_-@_-"/>
  </numFmts>
  <fonts count="58">
    <font>
      <sz val="10"/>
      <name val="Arial"/>
      <family val="0"/>
    </font>
    <font>
      <b/>
      <u val="single"/>
      <sz val="11"/>
      <name val="Arial"/>
      <family val="2"/>
    </font>
    <font>
      <sz val="11"/>
      <color indexed="62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20"/>
      <name val="Arial"/>
      <family val="2"/>
    </font>
    <font>
      <sz val="12"/>
      <name val="Symbol"/>
      <family val="1"/>
    </font>
    <font>
      <u val="single"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color indexed="9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i/>
      <sz val="11"/>
      <name val="Arial"/>
      <family val="0"/>
    </font>
    <font>
      <b/>
      <sz val="8"/>
      <name val="Arial"/>
      <family val="0"/>
    </font>
    <font>
      <i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3"/>
      <name val="Arial"/>
      <family val="2"/>
    </font>
    <font>
      <sz val="11"/>
      <color indexed="9"/>
      <name val="Arial"/>
      <family val="2"/>
    </font>
    <font>
      <sz val="11"/>
      <color indexed="21"/>
      <name val="Arial"/>
      <family val="2"/>
    </font>
    <font>
      <b/>
      <sz val="11"/>
      <color indexed="44"/>
      <name val="Arial"/>
      <family val="2"/>
    </font>
    <font>
      <i/>
      <sz val="11"/>
      <color indexed="23"/>
      <name val="Arial"/>
      <family val="2"/>
    </font>
    <font>
      <sz val="11"/>
      <color indexed="4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9"/>
      <name val="Arial"/>
      <family val="2"/>
    </font>
    <font>
      <sz val="11"/>
      <color indexed="44"/>
      <name val="Arial"/>
      <family val="2"/>
    </font>
    <font>
      <sz val="11"/>
      <color indexed="53"/>
      <name val="Arial"/>
      <family val="2"/>
    </font>
    <font>
      <b/>
      <sz val="11"/>
      <color indexed="63"/>
      <name val="Arial"/>
      <family val="2"/>
    </font>
    <font>
      <b/>
      <sz val="18"/>
      <color indexed="8"/>
      <name val="Cambri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7" fillId="0" borderId="0" xfId="0" applyFont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top" wrapText="1"/>
      <protection/>
    </xf>
    <xf numFmtId="0" fontId="9" fillId="33" borderId="10" xfId="0" applyFont="1" applyFill="1" applyBorder="1" applyAlignment="1" applyProtection="1">
      <alignment vertical="top" wrapText="1"/>
      <protection/>
    </xf>
    <xf numFmtId="0" fontId="9" fillId="33" borderId="0" xfId="0" applyFont="1" applyFill="1" applyBorder="1" applyAlignment="1" applyProtection="1">
      <alignment horizontal="right" wrapText="1"/>
      <protection/>
    </xf>
    <xf numFmtId="0" fontId="9" fillId="33" borderId="0" xfId="0" applyFont="1" applyFill="1" applyBorder="1" applyAlignment="1" applyProtection="1">
      <alignment wrapText="1"/>
      <protection/>
    </xf>
    <xf numFmtId="0" fontId="9" fillId="33" borderId="11" xfId="0" applyFont="1" applyFill="1" applyBorder="1" applyAlignment="1" applyProtection="1">
      <alignment wrapText="1"/>
      <protection/>
    </xf>
    <xf numFmtId="0" fontId="0" fillId="33" borderId="0" xfId="0" applyFont="1" applyFill="1" applyAlignment="1" applyProtection="1">
      <alignment/>
      <protection/>
    </xf>
    <xf numFmtId="14" fontId="0" fillId="33" borderId="0" xfId="0" applyNumberFormat="1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4" fontId="7" fillId="0" borderId="12" xfId="0" applyNumberFormat="1" applyFont="1" applyBorder="1" applyAlignment="1" applyProtection="1">
      <alignment horizontal="center"/>
      <protection locked="0"/>
    </xf>
    <xf numFmtId="7" fontId="7" fillId="0" borderId="12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vertical="top"/>
      <protection/>
    </xf>
    <xf numFmtId="0" fontId="0" fillId="33" borderId="0" xfId="0" applyFill="1" applyAlignment="1" applyProtection="1">
      <alignment vertical="top"/>
      <protection/>
    </xf>
    <xf numFmtId="175" fontId="0" fillId="0" borderId="13" xfId="44" applyNumberFormat="1" applyFont="1" applyBorder="1" applyAlignment="1" applyProtection="1">
      <alignment/>
      <protection/>
    </xf>
    <xf numFmtId="7" fontId="0" fillId="0" borderId="13" xfId="44" applyNumberFormat="1" applyFont="1" applyBorder="1" applyAlignment="1" applyProtection="1">
      <alignment/>
      <protection/>
    </xf>
    <xf numFmtId="173" fontId="0" fillId="0" borderId="13" xfId="42" applyNumberFormat="1" applyFont="1" applyBorder="1" applyAlignment="1" applyProtection="1">
      <alignment/>
      <protection/>
    </xf>
    <xf numFmtId="173" fontId="7" fillId="33" borderId="0" xfId="0" applyNumberFormat="1" applyFont="1" applyFill="1" applyBorder="1" applyAlignment="1" applyProtection="1">
      <alignment horizontal="center"/>
      <protection/>
    </xf>
    <xf numFmtId="14" fontId="0" fillId="33" borderId="0" xfId="0" applyNumberFormat="1" applyFill="1" applyBorder="1" applyAlignment="1" applyProtection="1">
      <alignment horizontal="center"/>
      <protection/>
    </xf>
    <xf numFmtId="14" fontId="0" fillId="33" borderId="10" xfId="0" applyNumberFormat="1" applyFill="1" applyBorder="1" applyAlignment="1" applyProtection="1">
      <alignment horizontal="center"/>
      <protection/>
    </xf>
    <xf numFmtId="5" fontId="0" fillId="33" borderId="0" xfId="44" applyNumberFormat="1" applyFont="1" applyFill="1" applyBorder="1" applyAlignment="1" applyProtection="1">
      <alignment/>
      <protection/>
    </xf>
    <xf numFmtId="175" fontId="0" fillId="33" borderId="0" xfId="44" applyNumberFormat="1" applyFont="1" applyFill="1" applyBorder="1" applyAlignment="1" applyProtection="1">
      <alignment/>
      <protection/>
    </xf>
    <xf numFmtId="7" fontId="0" fillId="33" borderId="0" xfId="44" applyNumberFormat="1" applyFont="1" applyFill="1" applyBorder="1" applyAlignment="1" applyProtection="1">
      <alignment/>
      <protection/>
    </xf>
    <xf numFmtId="173" fontId="0" fillId="33" borderId="0" xfId="42" applyNumberFormat="1" applyFont="1" applyFill="1" applyBorder="1" applyAlignment="1" applyProtection="1">
      <alignment/>
      <protection/>
    </xf>
    <xf numFmtId="173" fontId="0" fillId="33" borderId="11" xfId="42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 horizontal="center" vertical="top" wrapText="1"/>
      <protection/>
    </xf>
    <xf numFmtId="0" fontId="9" fillId="33" borderId="0" xfId="0" applyFont="1" applyFill="1" applyBorder="1" applyAlignment="1" applyProtection="1">
      <alignment horizontal="center" vertical="top" wrapText="1"/>
      <protection/>
    </xf>
    <xf numFmtId="0" fontId="9" fillId="33" borderId="11" xfId="0" applyFont="1" applyFill="1" applyBorder="1" applyAlignment="1" applyProtection="1">
      <alignment horizontal="center" vertical="top" wrapText="1"/>
      <protection/>
    </xf>
    <xf numFmtId="14" fontId="0" fillId="0" borderId="13" xfId="0" applyNumberFormat="1" applyBorder="1" applyAlignment="1" applyProtection="1">
      <alignment/>
      <protection/>
    </xf>
    <xf numFmtId="14" fontId="0" fillId="0" borderId="13" xfId="44" applyNumberFormat="1" applyFont="1" applyBorder="1" applyAlignment="1" applyProtection="1">
      <alignment/>
      <protection/>
    </xf>
    <xf numFmtId="14" fontId="7" fillId="0" borderId="12" xfId="0" applyNumberFormat="1" applyFont="1" applyBorder="1" applyAlignment="1" applyProtection="1">
      <alignment horizontal="center"/>
      <protection/>
    </xf>
    <xf numFmtId="173" fontId="0" fillId="0" borderId="14" xfId="42" applyNumberFormat="1" applyFont="1" applyBorder="1" applyAlignment="1" applyProtection="1">
      <alignment/>
      <protection/>
    </xf>
    <xf numFmtId="14" fontId="7" fillId="0" borderId="12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 indent="2"/>
      <protection locked="0"/>
    </xf>
    <xf numFmtId="177" fontId="0" fillId="33" borderId="0" xfId="0" applyNumberFormat="1" applyFill="1" applyAlignment="1" applyProtection="1">
      <alignment/>
      <protection/>
    </xf>
    <xf numFmtId="173" fontId="0" fillId="33" borderId="0" xfId="0" applyNumberFormat="1" applyFill="1" applyAlignment="1" applyProtection="1">
      <alignment/>
      <protection locked="0"/>
    </xf>
    <xf numFmtId="171" fontId="0" fillId="0" borderId="0" xfId="42" applyNumberFormat="1" applyFont="1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22" fillId="33" borderId="10" xfId="0" applyFont="1" applyFill="1" applyBorder="1" applyAlignment="1" applyProtection="1">
      <alignment horizontal="left" vertical="top" wrapText="1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2" fillId="33" borderId="11" xfId="0" applyFont="1" applyFill="1" applyBorder="1" applyAlignment="1" applyProtection="1">
      <alignment horizontal="left" vertical="top" wrapText="1"/>
      <protection/>
    </xf>
    <xf numFmtId="0" fontId="3" fillId="33" borderId="1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11" xfId="0" applyFont="1" applyFill="1" applyBorder="1" applyAlignment="1" applyProtection="1">
      <alignment horizontal="left" vertical="top" wrapText="1"/>
      <protection/>
    </xf>
    <xf numFmtId="0" fontId="9" fillId="33" borderId="15" xfId="0" applyFont="1" applyFill="1" applyBorder="1" applyAlignment="1" applyProtection="1">
      <alignment wrapText="1"/>
      <protection/>
    </xf>
    <xf numFmtId="173" fontId="0" fillId="0" borderId="16" xfId="0" applyNumberFormat="1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/>
      <protection/>
    </xf>
    <xf numFmtId="14" fontId="0" fillId="0" borderId="12" xfId="44" applyNumberFormat="1" applyFont="1" applyBorder="1" applyAlignment="1" applyProtection="1">
      <alignment/>
      <protection/>
    </xf>
    <xf numFmtId="175" fontId="0" fillId="0" borderId="12" xfId="44" applyNumberFormat="1" applyFont="1" applyBorder="1" applyAlignment="1" applyProtection="1">
      <alignment/>
      <protection/>
    </xf>
    <xf numFmtId="7" fontId="0" fillId="0" borderId="12" xfId="44" applyNumberFormat="1" applyFont="1" applyBorder="1" applyAlignment="1" applyProtection="1">
      <alignment/>
      <protection/>
    </xf>
    <xf numFmtId="173" fontId="0" fillId="0" borderId="12" xfId="42" applyNumberFormat="1" applyFont="1" applyBorder="1" applyAlignment="1" applyProtection="1">
      <alignment/>
      <protection/>
    </xf>
    <xf numFmtId="173" fontId="0" fillId="0" borderId="17" xfId="42" applyNumberFormat="1" applyFont="1" applyBorder="1" applyAlignment="1" applyProtection="1">
      <alignment/>
      <protection/>
    </xf>
    <xf numFmtId="0" fontId="5" fillId="34" borderId="18" xfId="0" applyFont="1" applyFill="1" applyBorder="1" applyAlignment="1" applyProtection="1">
      <alignment horizontal="center" wrapText="1"/>
      <protection/>
    </xf>
    <xf numFmtId="0" fontId="5" fillId="34" borderId="19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5" fillId="34" borderId="21" xfId="0" applyFont="1" applyFill="1" applyBorder="1" applyAlignment="1" applyProtection="1">
      <alignment horizontal="center" wrapText="1"/>
      <protection/>
    </xf>
    <xf numFmtId="0" fontId="5" fillId="34" borderId="22" xfId="0" applyFont="1" applyFill="1" applyBorder="1" applyAlignment="1" applyProtection="1">
      <alignment horizontal="center" wrapText="1"/>
      <protection/>
    </xf>
    <xf numFmtId="0" fontId="5" fillId="34" borderId="23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 locked="0"/>
    </xf>
    <xf numFmtId="173" fontId="7" fillId="35" borderId="12" xfId="0" applyNumberFormat="1" applyFont="1" applyFill="1" applyBorder="1" applyAlignment="1" applyProtection="1">
      <alignment horizontal="center"/>
      <protection/>
    </xf>
    <xf numFmtId="173" fontId="7" fillId="36" borderId="12" xfId="0" applyNumberFormat="1" applyFont="1" applyFill="1" applyBorder="1" applyAlignment="1" applyProtection="1">
      <alignment horizontal="center"/>
      <protection/>
    </xf>
    <xf numFmtId="173" fontId="7" fillId="37" borderId="12" xfId="0" applyNumberFormat="1" applyFont="1" applyFill="1" applyBorder="1" applyAlignment="1" applyProtection="1">
      <alignment horizontal="center"/>
      <protection/>
    </xf>
    <xf numFmtId="14" fontId="24" fillId="0" borderId="12" xfId="0" applyNumberFormat="1" applyFont="1" applyBorder="1" applyAlignment="1" applyProtection="1">
      <alignment horizontal="center"/>
      <protection/>
    </xf>
    <xf numFmtId="4" fontId="24" fillId="0" borderId="12" xfId="0" applyNumberFormat="1" applyFont="1" applyBorder="1" applyAlignment="1" applyProtection="1">
      <alignment horizontal="center"/>
      <protection/>
    </xf>
    <xf numFmtId="7" fontId="24" fillId="0" borderId="12" xfId="0" applyNumberFormat="1" applyFont="1" applyBorder="1" applyAlignment="1" applyProtection="1">
      <alignment horizontal="center"/>
      <protection/>
    </xf>
    <xf numFmtId="173" fontId="24" fillId="36" borderId="12" xfId="0" applyNumberFormat="1" applyFont="1" applyFill="1" applyBorder="1" applyAlignment="1" applyProtection="1">
      <alignment horizontal="center"/>
      <protection/>
    </xf>
    <xf numFmtId="173" fontId="24" fillId="35" borderId="12" xfId="0" applyNumberFormat="1" applyFont="1" applyFill="1" applyBorder="1" applyAlignment="1" applyProtection="1">
      <alignment horizontal="center"/>
      <protection/>
    </xf>
    <xf numFmtId="173" fontId="24" fillId="37" borderId="12" xfId="0" applyNumberFormat="1" applyFont="1" applyFill="1" applyBorder="1" applyAlignment="1" applyProtection="1">
      <alignment horizontal="center"/>
      <protection/>
    </xf>
    <xf numFmtId="173" fontId="7" fillId="38" borderId="24" xfId="42" applyNumberFormat="1" applyFont="1" applyFill="1" applyBorder="1" applyAlignment="1" applyProtection="1">
      <alignment horizontal="center"/>
      <protection locked="0"/>
    </xf>
    <xf numFmtId="173" fontId="24" fillId="38" borderId="12" xfId="42" applyNumberFormat="1" applyFont="1" applyFill="1" applyBorder="1" applyAlignment="1" applyProtection="1">
      <alignment horizontal="center"/>
      <protection/>
    </xf>
    <xf numFmtId="0" fontId="11" fillId="34" borderId="25" xfId="0" applyFont="1" applyFill="1" applyBorder="1" applyAlignment="1" applyProtection="1">
      <alignment horizontal="center" wrapText="1"/>
      <protection/>
    </xf>
    <xf numFmtId="0" fontId="11" fillId="34" borderId="26" xfId="0" applyFont="1" applyFill="1" applyBorder="1" applyAlignment="1" applyProtection="1">
      <alignment horizontal="center" wrapText="1"/>
      <protection/>
    </xf>
    <xf numFmtId="0" fontId="11" fillId="34" borderId="27" xfId="0" applyFont="1" applyFill="1" applyBorder="1" applyAlignment="1" applyProtection="1">
      <alignment horizontal="center" wrapText="1"/>
      <protection/>
    </xf>
    <xf numFmtId="0" fontId="6" fillId="34" borderId="28" xfId="0" applyFont="1" applyFill="1" applyBorder="1" applyAlignment="1" applyProtection="1">
      <alignment horizontal="center" wrapText="1"/>
      <protection/>
    </xf>
    <xf numFmtId="0" fontId="6" fillId="34" borderId="29" xfId="0" applyFont="1" applyFill="1" applyBorder="1" applyAlignment="1" applyProtection="1">
      <alignment horizontal="center" wrapText="1"/>
      <protection/>
    </xf>
    <xf numFmtId="0" fontId="6" fillId="34" borderId="30" xfId="0" applyFont="1" applyFill="1" applyBorder="1" applyAlignment="1" applyProtection="1">
      <alignment horizontal="center" wrapText="1"/>
      <protection/>
    </xf>
    <xf numFmtId="0" fontId="11" fillId="34" borderId="31" xfId="0" applyFont="1" applyFill="1" applyBorder="1" applyAlignment="1" applyProtection="1">
      <alignment horizontal="center" wrapText="1"/>
      <protection/>
    </xf>
    <xf numFmtId="0" fontId="11" fillId="34" borderId="32" xfId="0" applyFont="1" applyFill="1" applyBorder="1" applyAlignment="1" applyProtection="1">
      <alignment horizontal="center" wrapText="1"/>
      <protection/>
    </xf>
    <xf numFmtId="0" fontId="11" fillId="34" borderId="33" xfId="0" applyFont="1" applyFill="1" applyBorder="1" applyAlignment="1" applyProtection="1">
      <alignment horizontal="center" wrapText="1"/>
      <protection/>
    </xf>
    <xf numFmtId="0" fontId="6" fillId="34" borderId="34" xfId="0" applyFont="1" applyFill="1" applyBorder="1" applyAlignment="1" applyProtection="1">
      <alignment horizontal="center" wrapText="1"/>
      <protection/>
    </xf>
    <xf numFmtId="0" fontId="6" fillId="34" borderId="35" xfId="0" applyFont="1" applyFill="1" applyBorder="1" applyAlignment="1" applyProtection="1">
      <alignment horizontal="center" wrapText="1"/>
      <protection/>
    </xf>
    <xf numFmtId="0" fontId="6" fillId="34" borderId="36" xfId="0" applyFont="1" applyFill="1" applyBorder="1" applyAlignment="1" applyProtection="1">
      <alignment horizontal="center" wrapText="1"/>
      <protection/>
    </xf>
    <xf numFmtId="14" fontId="24" fillId="0" borderId="12" xfId="0" applyNumberFormat="1" applyFont="1" applyBorder="1" applyAlignment="1" applyProtection="1">
      <alignment horizontal="center"/>
      <protection locked="0"/>
    </xf>
    <xf numFmtId="0" fontId="19" fillId="33" borderId="0" xfId="0" applyFont="1" applyFill="1" applyBorder="1" applyAlignment="1" applyProtection="1">
      <alignment horizontal="left"/>
      <protection/>
    </xf>
    <xf numFmtId="0" fontId="7" fillId="0" borderId="37" xfId="0" applyFont="1" applyBorder="1" applyAlignment="1" applyProtection="1">
      <alignment vertical="center" wrapText="1"/>
      <protection/>
    </xf>
    <xf numFmtId="0" fontId="7" fillId="0" borderId="38" xfId="0" applyFont="1" applyBorder="1" applyAlignment="1" applyProtection="1">
      <alignment vertical="center" wrapText="1"/>
      <protection/>
    </xf>
    <xf numFmtId="0" fontId="7" fillId="0" borderId="39" xfId="0" applyFont="1" applyBorder="1" applyAlignment="1" applyProtection="1">
      <alignment vertical="center" wrapText="1"/>
      <protection/>
    </xf>
    <xf numFmtId="0" fontId="7" fillId="0" borderId="40" xfId="0" applyFont="1" applyBorder="1" applyAlignment="1" applyProtection="1">
      <alignment vertical="center" wrapText="1"/>
      <protection/>
    </xf>
    <xf numFmtId="0" fontId="7" fillId="0" borderId="41" xfId="0" applyFont="1" applyBorder="1" applyAlignment="1" applyProtection="1">
      <alignment vertical="center" wrapText="1"/>
      <protection/>
    </xf>
    <xf numFmtId="0" fontId="7" fillId="0" borderId="42" xfId="0" applyFont="1" applyBorder="1" applyAlignment="1" applyProtection="1">
      <alignment vertical="center" wrapText="1"/>
      <protection/>
    </xf>
    <xf numFmtId="0" fontId="8" fillId="38" borderId="43" xfId="0" applyFont="1" applyFill="1" applyBorder="1" applyAlignment="1" applyProtection="1">
      <alignment horizontal="center" vertical="top" wrapText="1"/>
      <protection/>
    </xf>
    <xf numFmtId="0" fontId="8" fillId="38" borderId="44" xfId="0" applyFont="1" applyFill="1" applyBorder="1" applyAlignment="1" applyProtection="1">
      <alignment horizontal="center" vertical="top" wrapText="1"/>
      <protection/>
    </xf>
    <xf numFmtId="0" fontId="8" fillId="38" borderId="45" xfId="0" applyFont="1" applyFill="1" applyBorder="1" applyAlignment="1" applyProtection="1">
      <alignment horizontal="center" vertical="top" wrapText="1"/>
      <protection/>
    </xf>
    <xf numFmtId="0" fontId="16" fillId="33" borderId="46" xfId="0" applyFont="1" applyFill="1" applyBorder="1" applyAlignment="1" applyProtection="1">
      <alignment horizontal="left" wrapText="1"/>
      <protection locked="0"/>
    </xf>
    <xf numFmtId="0" fontId="16" fillId="33" borderId="47" xfId="0" applyFont="1" applyFill="1" applyBorder="1" applyAlignment="1" applyProtection="1">
      <alignment horizontal="left" wrapText="1"/>
      <protection locked="0"/>
    </xf>
    <xf numFmtId="0" fontId="6" fillId="34" borderId="48" xfId="0" applyFont="1" applyFill="1" applyBorder="1" applyAlignment="1" applyProtection="1">
      <alignment horizontal="justify" wrapText="1"/>
      <protection/>
    </xf>
    <xf numFmtId="0" fontId="6" fillId="34" borderId="49" xfId="0" applyFont="1" applyFill="1" applyBorder="1" applyAlignment="1" applyProtection="1">
      <alignment horizontal="justify" wrapText="1"/>
      <protection/>
    </xf>
    <xf numFmtId="0" fontId="6" fillId="34" borderId="50" xfId="0" applyFont="1" applyFill="1" applyBorder="1" applyAlignment="1" applyProtection="1">
      <alignment horizontal="justify" wrapText="1"/>
      <protection/>
    </xf>
    <xf numFmtId="0" fontId="7" fillId="0" borderId="10" xfId="0" applyFont="1" applyFill="1" applyBorder="1" applyAlignment="1" applyProtection="1">
      <alignment horizontal="justify" vertical="top" wrapText="1"/>
      <protection/>
    </xf>
    <xf numFmtId="0" fontId="14" fillId="0" borderId="0" xfId="0" applyFont="1" applyFill="1" applyBorder="1" applyAlignment="1" applyProtection="1">
      <alignment horizontal="justify" vertical="top" wrapText="1"/>
      <protection/>
    </xf>
    <xf numFmtId="0" fontId="14" fillId="0" borderId="11" xfId="0" applyFont="1" applyFill="1" applyBorder="1" applyAlignment="1" applyProtection="1">
      <alignment horizontal="justify" vertical="top" wrapText="1"/>
      <protection/>
    </xf>
    <xf numFmtId="0" fontId="7" fillId="0" borderId="40" xfId="0" applyFont="1" applyFill="1" applyBorder="1" applyAlignment="1" applyProtection="1">
      <alignment horizontal="justify" vertical="top" wrapText="1"/>
      <protection/>
    </xf>
    <xf numFmtId="0" fontId="14" fillId="0" borderId="41" xfId="0" applyFont="1" applyFill="1" applyBorder="1" applyAlignment="1" applyProtection="1">
      <alignment horizontal="justify" vertical="top" wrapText="1"/>
      <protection/>
    </xf>
    <xf numFmtId="0" fontId="14" fillId="0" borderId="42" xfId="0" applyFont="1" applyFill="1" applyBorder="1" applyAlignment="1" applyProtection="1">
      <alignment horizontal="justify" vertical="top" wrapText="1"/>
      <protection/>
    </xf>
    <xf numFmtId="0" fontId="6" fillId="34" borderId="48" xfId="0" applyFont="1" applyFill="1" applyBorder="1" applyAlignment="1" applyProtection="1">
      <alignment wrapText="1"/>
      <protection/>
    </xf>
    <xf numFmtId="0" fontId="6" fillId="34" borderId="49" xfId="0" applyFont="1" applyFill="1" applyBorder="1" applyAlignment="1" applyProtection="1">
      <alignment wrapText="1"/>
      <protection/>
    </xf>
    <xf numFmtId="0" fontId="6" fillId="34" borderId="50" xfId="0" applyFont="1" applyFill="1" applyBorder="1" applyAlignment="1" applyProtection="1">
      <alignment wrapText="1"/>
      <protection/>
    </xf>
    <xf numFmtId="0" fontId="16" fillId="33" borderId="0" xfId="0" applyFont="1" applyFill="1" applyBorder="1" applyAlignment="1" applyProtection="1">
      <alignment horizontal="right" wrapText="1"/>
      <protection/>
    </xf>
    <xf numFmtId="0" fontId="22" fillId="33" borderId="10" xfId="0" applyFont="1" applyFill="1" applyBorder="1" applyAlignment="1" applyProtection="1">
      <alignment horizontal="left" vertical="top" wrapText="1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2" fillId="33" borderId="11" xfId="0" applyFont="1" applyFill="1" applyBorder="1" applyAlignment="1" applyProtection="1">
      <alignment horizontal="left" vertical="top" wrapText="1"/>
      <protection/>
    </xf>
    <xf numFmtId="0" fontId="3" fillId="33" borderId="1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11" xfId="0" applyFont="1" applyFill="1" applyBorder="1" applyAlignment="1" applyProtection="1">
      <alignment horizontal="left" vertical="top" wrapText="1"/>
      <protection/>
    </xf>
    <xf numFmtId="0" fontId="23" fillId="33" borderId="37" xfId="0" applyFont="1" applyFill="1" applyBorder="1" applyAlignment="1" applyProtection="1">
      <alignment horizontal="left" vertical="top" wrapText="1"/>
      <protection/>
    </xf>
    <xf numFmtId="0" fontId="23" fillId="33" borderId="38" xfId="0" applyFont="1" applyFill="1" applyBorder="1" applyAlignment="1" applyProtection="1">
      <alignment horizontal="left" vertical="top" wrapText="1"/>
      <protection/>
    </xf>
    <xf numFmtId="0" fontId="23" fillId="33" borderId="39" xfId="0" applyFont="1" applyFill="1" applyBorder="1" applyAlignment="1" applyProtection="1">
      <alignment horizontal="left" vertical="top" wrapText="1"/>
      <protection/>
    </xf>
    <xf numFmtId="0" fontId="20" fillId="0" borderId="40" xfId="0" applyFont="1" applyBorder="1" applyAlignment="1" applyProtection="1">
      <alignment horizontal="center" vertical="center" wrapText="1"/>
      <protection/>
    </xf>
    <xf numFmtId="0" fontId="20" fillId="0" borderId="41" xfId="0" applyFont="1" applyBorder="1" applyAlignment="1" applyProtection="1">
      <alignment horizontal="center" vertical="center" wrapText="1"/>
      <protection/>
    </xf>
    <xf numFmtId="0" fontId="20" fillId="0" borderId="42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 indent="2"/>
      <protection/>
    </xf>
    <xf numFmtId="0" fontId="0" fillId="0" borderId="0" xfId="0" applyFont="1" applyAlignment="1">
      <alignment horizontal="left" vertical="center" wrapText="1" indent="2"/>
    </xf>
    <xf numFmtId="0" fontId="0" fillId="0" borderId="11" xfId="0" applyFont="1" applyBorder="1" applyAlignment="1">
      <alignment horizontal="left" vertical="center" wrapText="1" indent="2"/>
    </xf>
    <xf numFmtId="0" fontId="3" fillId="33" borderId="10" xfId="0" applyFont="1" applyFill="1" applyBorder="1" applyAlignment="1" applyProtection="1" quotePrefix="1">
      <alignment horizontal="left" vertical="center" wrapText="1" indent="2"/>
      <protection/>
    </xf>
    <xf numFmtId="0" fontId="16" fillId="33" borderId="10" xfId="0" applyFont="1" applyFill="1" applyBorder="1" applyAlignment="1" applyProtection="1">
      <alignment vertical="top" wrapText="1"/>
      <protection/>
    </xf>
    <xf numFmtId="0" fontId="16" fillId="33" borderId="51" xfId="0" applyFont="1" applyFill="1" applyBorder="1" applyAlignment="1" applyProtection="1">
      <alignment horizontal="left" wrapText="1"/>
      <protection locked="0"/>
    </xf>
    <xf numFmtId="0" fontId="16" fillId="33" borderId="52" xfId="0" applyFont="1" applyFill="1" applyBorder="1" applyAlignment="1" applyProtection="1">
      <alignment horizontal="left" wrapText="1"/>
      <protection locked="0"/>
    </xf>
    <xf numFmtId="0" fontId="17" fillId="33" borderId="0" xfId="0" applyFont="1" applyFill="1" applyAlignment="1" applyProtection="1">
      <alignment horizontal="left" vertical="top" wrapText="1"/>
      <protection/>
    </xf>
    <xf numFmtId="0" fontId="17" fillId="33" borderId="0" xfId="0" applyFont="1" applyFill="1" applyAlignment="1" applyProtection="1" quotePrefix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10" fillId="34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17" fillId="33" borderId="0" xfId="0" applyFont="1" applyFill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vertical="top" wrapText="1"/>
      <protection/>
    </xf>
    <xf numFmtId="0" fontId="3" fillId="33" borderId="0" xfId="0" applyFont="1" applyFill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13388"/>
      <rgbColor rgb="00FFFFFF"/>
      <rgbColor rgb="00819CCC"/>
      <rgbColor rgb="006ECEB2"/>
      <rgbColor rgb="00009CA6"/>
      <rgbColor rgb="009678D3"/>
      <rgbColor rgb="00C6CEE2"/>
      <rgbColor rgb="00CC0000"/>
      <rgbColor rgb="00426BB3"/>
      <rgbColor rgb="00007A53"/>
      <rgbColor rgb="0000677F"/>
      <rgbColor rgb="005F3DA5"/>
      <rgbColor rgb="00F9A266"/>
      <rgbColor rgb="00A50034"/>
      <rgbColor rgb="00D2D2D2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4E6F0"/>
      <rgbColor rgb="00A51890"/>
      <rgbColor rgb="008B4720"/>
      <rgbColor rgb="0087189D"/>
      <rgbColor rgb="00F2A900"/>
      <rgbColor rgb="00D8D8D5"/>
      <rgbColor rgb="00003DA5"/>
      <rgbColor rgb="00009A44"/>
      <rgbColor rgb="006AD1E3"/>
      <rgbColor rgb="00FAA4A0"/>
      <rgbColor rgb="007D55C7"/>
      <rgbColor rgb="00FCDC8C"/>
      <rgbColor rgb="00CC8A00"/>
      <rgbColor rgb="00A07400"/>
      <rgbColor rgb="00F1701A"/>
      <rgbColor rgb="00B4B4B4"/>
      <rgbColor rgb="00862633"/>
      <rgbColor rgb="0040BC99"/>
      <rgbColor rgb="00004C45"/>
      <rgbColor rgb="00330072"/>
      <rgbColor rgb="00603D20"/>
      <rgbColor rgb="00FED4A6"/>
      <rgbColor rgb="00F1501A"/>
      <rgbColor rgb="005F5F5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981075</xdr:colOff>
      <xdr:row>0</xdr:row>
      <xdr:rowOff>28575</xdr:rowOff>
    </xdr:from>
    <xdr:to>
      <xdr:col>8</xdr:col>
      <xdr:colOff>1419225</xdr:colOff>
      <xdr:row>1</xdr:row>
      <xdr:rowOff>276225</xdr:rowOff>
    </xdr:to>
    <xdr:pic>
      <xdr:nvPicPr>
        <xdr:cNvPr id="1" name="Picture 1" descr="Allianz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28575"/>
          <a:ext cx="1485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1171575</xdr:colOff>
      <xdr:row>1</xdr:row>
      <xdr:rowOff>19050</xdr:rowOff>
    </xdr:from>
    <xdr:to>
      <xdr:col>11</xdr:col>
      <xdr:colOff>9525</xdr:colOff>
      <xdr:row>1</xdr:row>
      <xdr:rowOff>590550</xdr:rowOff>
    </xdr:to>
    <xdr:pic>
      <xdr:nvPicPr>
        <xdr:cNvPr id="1" name="Picture 1" descr="Allianz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180975"/>
          <a:ext cx="1943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1057275</xdr:colOff>
      <xdr:row>1</xdr:row>
      <xdr:rowOff>19050</xdr:rowOff>
    </xdr:from>
    <xdr:to>
      <xdr:col>11</xdr:col>
      <xdr:colOff>0</xdr:colOff>
      <xdr:row>1</xdr:row>
      <xdr:rowOff>590550</xdr:rowOff>
    </xdr:to>
    <xdr:pic>
      <xdr:nvPicPr>
        <xdr:cNvPr id="1" name="Picture 1" descr="Allianz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80975"/>
          <a:ext cx="1971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40"/>
  <sheetViews>
    <sheetView showGridLines="0" tabSelected="1" zoomScalePageLayoutView="0" workbookViewId="0" topLeftCell="A1">
      <selection activeCell="E7" sqref="E7:I7"/>
    </sheetView>
  </sheetViews>
  <sheetFormatPr defaultColWidth="9.140625" defaultRowHeight="12.75"/>
  <cols>
    <col min="1" max="1" width="5.7109375" style="2" customWidth="1"/>
    <col min="2" max="2" width="15.7109375" style="2" customWidth="1"/>
    <col min="3" max="4" width="12.7109375" style="2" customWidth="1"/>
    <col min="5" max="6" width="13.7109375" style="2" customWidth="1"/>
    <col min="7" max="8" width="15.7109375" style="2" customWidth="1"/>
    <col min="9" max="9" width="22.28125" style="2" customWidth="1"/>
    <col min="10" max="16384" width="9.140625" style="2" customWidth="1"/>
  </cols>
  <sheetData>
    <row r="1" spans="2:9" ht="12.75">
      <c r="B1" s="102" t="s">
        <v>5</v>
      </c>
      <c r="C1" s="102"/>
      <c r="D1" s="102"/>
      <c r="E1" s="102"/>
      <c r="F1" s="102"/>
      <c r="G1" s="102"/>
      <c r="H1" s="102"/>
      <c r="I1" s="102"/>
    </row>
    <row r="2" spans="2:9" ht="36.75" customHeight="1" thickBot="1">
      <c r="B2" s="102"/>
      <c r="C2" s="102"/>
      <c r="D2" s="102"/>
      <c r="E2" s="102"/>
      <c r="F2" s="102"/>
      <c r="G2" s="102"/>
      <c r="H2" s="102"/>
      <c r="I2" s="102"/>
    </row>
    <row r="3" spans="2:9" ht="15.75" thickBot="1">
      <c r="B3" s="114" t="s">
        <v>6</v>
      </c>
      <c r="C3" s="115"/>
      <c r="D3" s="115"/>
      <c r="E3" s="115"/>
      <c r="F3" s="115"/>
      <c r="G3" s="115"/>
      <c r="H3" s="115"/>
      <c r="I3" s="116"/>
    </row>
    <row r="4" spans="2:9" ht="45" customHeight="1" thickBot="1">
      <c r="B4" s="117" t="s">
        <v>7</v>
      </c>
      <c r="C4" s="118"/>
      <c r="D4" s="118"/>
      <c r="E4" s="118"/>
      <c r="F4" s="118"/>
      <c r="G4" s="118"/>
      <c r="H4" s="118"/>
      <c r="I4" s="119"/>
    </row>
    <row r="5" spans="2:9" ht="45" customHeight="1" thickBot="1">
      <c r="B5" s="120" t="s">
        <v>38</v>
      </c>
      <c r="C5" s="121"/>
      <c r="D5" s="121"/>
      <c r="E5" s="121"/>
      <c r="F5" s="121"/>
      <c r="G5" s="121"/>
      <c r="H5" s="121"/>
      <c r="I5" s="122"/>
    </row>
    <row r="6" spans="2:9" ht="15.75" thickBot="1">
      <c r="B6" s="123" t="s">
        <v>8</v>
      </c>
      <c r="C6" s="124"/>
      <c r="D6" s="124"/>
      <c r="E6" s="124"/>
      <c r="F6" s="124"/>
      <c r="G6" s="124"/>
      <c r="H6" s="124"/>
      <c r="I6" s="125"/>
    </row>
    <row r="7" spans="2:9" s="5" customFormat="1" ht="24.75" customHeight="1">
      <c r="B7" s="9"/>
      <c r="C7" s="126" t="s">
        <v>39</v>
      </c>
      <c r="D7" s="126"/>
      <c r="E7" s="112"/>
      <c r="F7" s="112"/>
      <c r="G7" s="112"/>
      <c r="H7" s="112"/>
      <c r="I7" s="113"/>
    </row>
    <row r="8" spans="2:9" s="5" customFormat="1" ht="13.5" thickBot="1">
      <c r="B8" s="10"/>
      <c r="C8" s="11"/>
      <c r="D8" s="11"/>
      <c r="E8" s="12"/>
      <c r="F8" s="12"/>
      <c r="G8" s="12"/>
      <c r="H8" s="12"/>
      <c r="I8" s="13"/>
    </row>
    <row r="9" spans="2:9" ht="15.75" thickBot="1">
      <c r="B9" s="123" t="s">
        <v>9</v>
      </c>
      <c r="C9" s="124"/>
      <c r="D9" s="124"/>
      <c r="E9" s="124"/>
      <c r="F9" s="124"/>
      <c r="G9" s="124"/>
      <c r="H9" s="124"/>
      <c r="I9" s="125"/>
    </row>
    <row r="10" spans="2:9" s="5" customFormat="1" ht="24.75" customHeight="1">
      <c r="B10" s="143"/>
      <c r="C10" s="126" t="s">
        <v>30</v>
      </c>
      <c r="D10" s="126"/>
      <c r="E10" s="112"/>
      <c r="F10" s="112"/>
      <c r="G10" s="112"/>
      <c r="H10" s="112"/>
      <c r="I10" s="113"/>
    </row>
    <row r="11" spans="2:9" s="5" customFormat="1" ht="24.75" customHeight="1">
      <c r="B11" s="143"/>
      <c r="C11" s="126" t="s">
        <v>10</v>
      </c>
      <c r="D11" s="126"/>
      <c r="E11" s="144"/>
      <c r="F11" s="144"/>
      <c r="G11" s="144"/>
      <c r="H11" s="144"/>
      <c r="I11" s="145"/>
    </row>
    <row r="12" spans="2:9" s="5" customFormat="1" ht="13.5" thickBot="1">
      <c r="B12" s="10"/>
      <c r="C12" s="12"/>
      <c r="D12" s="12"/>
      <c r="E12" s="63"/>
      <c r="F12" s="63"/>
      <c r="G12" s="63"/>
      <c r="H12" s="63"/>
      <c r="I12" s="13"/>
    </row>
    <row r="13" spans="2:9" ht="15.75" thickBot="1">
      <c r="B13" s="123" t="s">
        <v>11</v>
      </c>
      <c r="C13" s="124"/>
      <c r="D13" s="124"/>
      <c r="E13" s="124"/>
      <c r="F13" s="124"/>
      <c r="G13" s="124"/>
      <c r="H13" s="124"/>
      <c r="I13" s="125"/>
    </row>
    <row r="14" spans="2:9" s="8" customFormat="1" ht="45" customHeight="1" thickBot="1">
      <c r="B14" s="103" t="s">
        <v>40</v>
      </c>
      <c r="C14" s="104"/>
      <c r="D14" s="104"/>
      <c r="E14" s="104"/>
      <c r="F14" s="104"/>
      <c r="G14" s="104"/>
      <c r="H14" s="104"/>
      <c r="I14" s="105"/>
    </row>
    <row r="15" spans="2:9" s="8" customFormat="1" ht="28.5" customHeight="1" thickBot="1">
      <c r="B15" s="106" t="s">
        <v>41</v>
      </c>
      <c r="C15" s="107"/>
      <c r="D15" s="107"/>
      <c r="E15" s="107"/>
      <c r="F15" s="107"/>
      <c r="G15" s="107"/>
      <c r="H15" s="107"/>
      <c r="I15" s="108"/>
    </row>
    <row r="16" spans="2:9" s="4" customFormat="1" ht="94.5" customHeight="1" thickBot="1">
      <c r="B16" s="109" t="s">
        <v>42</v>
      </c>
      <c r="C16" s="110"/>
      <c r="D16" s="110"/>
      <c r="E16" s="110"/>
      <c r="F16" s="110"/>
      <c r="G16" s="110"/>
      <c r="H16" s="110"/>
      <c r="I16" s="111"/>
    </row>
    <row r="17" spans="2:9" s="4" customFormat="1" ht="13.5" thickBot="1">
      <c r="B17" s="38"/>
      <c r="C17" s="39"/>
      <c r="D17" s="39"/>
      <c r="E17" s="39"/>
      <c r="F17" s="39"/>
      <c r="G17" s="39"/>
      <c r="H17" s="39"/>
      <c r="I17" s="40"/>
    </row>
    <row r="18" spans="2:9" ht="60.75" customHeight="1" thickBot="1">
      <c r="B18" s="136" t="s">
        <v>49</v>
      </c>
      <c r="C18" s="137"/>
      <c r="D18" s="137"/>
      <c r="E18" s="137"/>
      <c r="F18" s="137"/>
      <c r="G18" s="137"/>
      <c r="H18" s="137"/>
      <c r="I18" s="138"/>
    </row>
    <row r="19" spans="2:9" ht="38.25">
      <c r="B19" s="71" t="s">
        <v>13</v>
      </c>
      <c r="C19" s="72" t="s">
        <v>32</v>
      </c>
      <c r="D19" s="72" t="s">
        <v>12</v>
      </c>
      <c r="E19" s="72" t="s">
        <v>23</v>
      </c>
      <c r="F19" s="72" t="s">
        <v>22</v>
      </c>
      <c r="G19" s="72" t="s">
        <v>14</v>
      </c>
      <c r="H19" s="72" t="s">
        <v>2</v>
      </c>
      <c r="I19" s="73" t="s">
        <v>15</v>
      </c>
    </row>
    <row r="20" spans="2:9" ht="13.5" thickBot="1">
      <c r="B20" s="74"/>
      <c r="C20" s="75"/>
      <c r="D20" s="75"/>
      <c r="E20" s="75"/>
      <c r="F20" s="75"/>
      <c r="G20" s="75"/>
      <c r="H20" s="75"/>
      <c r="I20" s="76"/>
    </row>
    <row r="21" spans="2:9" ht="12.75">
      <c r="B21" s="64"/>
      <c r="C21" s="65"/>
      <c r="D21" s="66"/>
      <c r="E21" s="67"/>
      <c r="F21" s="68"/>
      <c r="G21" s="69"/>
      <c r="H21" s="69"/>
      <c r="I21" s="70"/>
    </row>
    <row r="22" spans="2:9" ht="12.75">
      <c r="B22" s="30"/>
      <c r="C22" s="41"/>
      <c r="D22" s="42"/>
      <c r="E22" s="25"/>
      <c r="F22" s="26"/>
      <c r="G22" s="27"/>
      <c r="H22" s="27"/>
      <c r="I22" s="44"/>
    </row>
    <row r="23" spans="2:9" ht="12.75">
      <c r="B23" s="30"/>
      <c r="C23" s="41"/>
      <c r="D23" s="42"/>
      <c r="E23" s="25"/>
      <c r="F23" s="26"/>
      <c r="G23" s="27"/>
      <c r="H23" s="27"/>
      <c r="I23" s="44"/>
    </row>
    <row r="24" spans="2:9" ht="12.75">
      <c r="B24" s="30"/>
      <c r="C24" s="41"/>
      <c r="D24" s="42"/>
      <c r="E24" s="25"/>
      <c r="F24" s="26"/>
      <c r="G24" s="27"/>
      <c r="H24" s="27"/>
      <c r="I24" s="44"/>
    </row>
    <row r="25" spans="2:9" ht="12.75">
      <c r="B25" s="30"/>
      <c r="C25" s="41"/>
      <c r="D25" s="42"/>
      <c r="E25" s="25"/>
      <c r="F25" s="26"/>
      <c r="G25" s="27"/>
      <c r="H25" s="27"/>
      <c r="I25" s="44"/>
    </row>
    <row r="26" spans="2:9" ht="12.75">
      <c r="B26" s="30"/>
      <c r="C26" s="29"/>
      <c r="D26" s="31"/>
      <c r="E26" s="32"/>
      <c r="F26" s="33"/>
      <c r="G26" s="34"/>
      <c r="H26" s="34"/>
      <c r="I26" s="35"/>
    </row>
    <row r="27" spans="2:12" ht="13.5" thickBot="1">
      <c r="B27" s="30"/>
      <c r="C27" s="36"/>
      <c r="D27" s="36"/>
      <c r="E27" s="36"/>
      <c r="F27" s="36"/>
      <c r="G27" s="36"/>
      <c r="H27" s="36"/>
      <c r="I27" s="37"/>
      <c r="L27" s="77"/>
    </row>
    <row r="28" spans="2:9" ht="15.75" thickBot="1">
      <c r="B28" s="123" t="s">
        <v>18</v>
      </c>
      <c r="C28" s="124"/>
      <c r="D28" s="124"/>
      <c r="E28" s="124"/>
      <c r="F28" s="124"/>
      <c r="G28" s="124"/>
      <c r="H28" s="124"/>
      <c r="I28" s="125"/>
    </row>
    <row r="29" spans="2:9" s="46" customFormat="1" ht="15" customHeight="1">
      <c r="B29" s="139" t="s">
        <v>43</v>
      </c>
      <c r="C29" s="140"/>
      <c r="D29" s="140"/>
      <c r="E29" s="140"/>
      <c r="F29" s="140"/>
      <c r="G29" s="140"/>
      <c r="H29" s="140"/>
      <c r="I29" s="141"/>
    </row>
    <row r="30" spans="2:9" s="46" customFormat="1" ht="34.5" customHeight="1">
      <c r="B30" s="142" t="s">
        <v>44</v>
      </c>
      <c r="C30" s="140"/>
      <c r="D30" s="140"/>
      <c r="E30" s="140"/>
      <c r="F30" s="140"/>
      <c r="G30" s="140"/>
      <c r="H30" s="140"/>
      <c r="I30" s="141"/>
    </row>
    <row r="31" spans="2:9" ht="14.25">
      <c r="B31" s="57"/>
      <c r="C31" s="58"/>
      <c r="D31" s="58"/>
      <c r="E31" s="58"/>
      <c r="F31" s="58"/>
      <c r="G31" s="58"/>
      <c r="H31" s="58"/>
      <c r="I31" s="59"/>
    </row>
    <row r="32" spans="2:9" ht="14.25">
      <c r="B32" s="127" t="s">
        <v>19</v>
      </c>
      <c r="C32" s="128"/>
      <c r="D32" s="128"/>
      <c r="E32" s="128"/>
      <c r="F32" s="128"/>
      <c r="G32" s="128"/>
      <c r="H32" s="128"/>
      <c r="I32" s="129"/>
    </row>
    <row r="33" spans="2:9" ht="14.25">
      <c r="B33" s="130" t="s">
        <v>45</v>
      </c>
      <c r="C33" s="131"/>
      <c r="D33" s="131"/>
      <c r="E33" s="131"/>
      <c r="F33" s="131"/>
      <c r="G33" s="131"/>
      <c r="H33" s="131"/>
      <c r="I33" s="132"/>
    </row>
    <row r="34" spans="2:9" ht="14.25">
      <c r="B34" s="60"/>
      <c r="C34" s="61"/>
      <c r="D34" s="61"/>
      <c r="E34" s="61"/>
      <c r="F34" s="61"/>
      <c r="G34" s="61"/>
      <c r="H34" s="61"/>
      <c r="I34" s="62"/>
    </row>
    <row r="35" spans="2:9" ht="14.25">
      <c r="B35" s="60"/>
      <c r="C35" s="61"/>
      <c r="D35" s="61"/>
      <c r="E35" s="61"/>
      <c r="F35" s="61"/>
      <c r="G35" s="61"/>
      <c r="H35" s="61"/>
      <c r="I35" s="62"/>
    </row>
    <row r="36" spans="2:9" ht="14.25">
      <c r="B36" s="60"/>
      <c r="C36" s="61"/>
      <c r="D36" s="61"/>
      <c r="E36" s="61"/>
      <c r="F36" s="61"/>
      <c r="G36" s="61"/>
      <c r="H36" s="61"/>
      <c r="I36" s="62"/>
    </row>
    <row r="37" spans="2:9" ht="14.25">
      <c r="B37" s="60"/>
      <c r="C37" s="61"/>
      <c r="D37" s="61"/>
      <c r="E37" s="61"/>
      <c r="F37" s="61"/>
      <c r="G37" s="61"/>
      <c r="H37" s="61"/>
      <c r="I37" s="62"/>
    </row>
    <row r="38" spans="2:9" ht="14.25">
      <c r="B38" s="60"/>
      <c r="C38" s="61"/>
      <c r="D38" s="61"/>
      <c r="E38" s="61"/>
      <c r="F38" s="61"/>
      <c r="G38" s="61"/>
      <c r="H38" s="61"/>
      <c r="I38" s="62"/>
    </row>
    <row r="39" spans="2:9" ht="13.5" thickBot="1">
      <c r="B39" s="133" t="s">
        <v>46</v>
      </c>
      <c r="C39" s="134"/>
      <c r="D39" s="134"/>
      <c r="E39" s="134"/>
      <c r="F39" s="134"/>
      <c r="G39" s="134"/>
      <c r="H39" s="134"/>
      <c r="I39" s="135"/>
    </row>
    <row r="40" spans="2:9" ht="12.75">
      <c r="B40" s="3"/>
      <c r="C40" s="3"/>
      <c r="D40" s="3"/>
      <c r="E40" s="3"/>
      <c r="F40" s="3"/>
      <c r="G40" s="3"/>
      <c r="H40" s="3"/>
      <c r="I40" s="3"/>
    </row>
  </sheetData>
  <sheetProtection password="82F8" sheet="1" objects="1" scenarios="1"/>
  <mergeCells count="24">
    <mergeCell ref="B9:I9"/>
    <mergeCell ref="B10:B11"/>
    <mergeCell ref="C10:D10"/>
    <mergeCell ref="E7:I7"/>
    <mergeCell ref="E11:I11"/>
    <mergeCell ref="C11:D11"/>
    <mergeCell ref="B32:I32"/>
    <mergeCell ref="B13:I13"/>
    <mergeCell ref="B33:I33"/>
    <mergeCell ref="B39:I39"/>
    <mergeCell ref="B18:I18"/>
    <mergeCell ref="B28:I28"/>
    <mergeCell ref="B29:I29"/>
    <mergeCell ref="B30:I30"/>
    <mergeCell ref="B1:I2"/>
    <mergeCell ref="B14:I14"/>
    <mergeCell ref="B15:I15"/>
    <mergeCell ref="B16:I16"/>
    <mergeCell ref="E10:I10"/>
    <mergeCell ref="B3:I3"/>
    <mergeCell ref="B4:I4"/>
    <mergeCell ref="B5:I5"/>
    <mergeCell ref="B6:I6"/>
    <mergeCell ref="C7:D7"/>
  </mergeCells>
  <printOptions/>
  <pageMargins left="0.75" right="0.75" top="1" bottom="1" header="0.5" footer="0.5"/>
  <pageSetup fitToHeight="1" fitToWidth="1" horizontalDpi="600" verticalDpi="600" orientation="portrait" paperSize="9" scale="6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35"/>
  <sheetViews>
    <sheetView showGridLines="0" zoomScalePageLayoutView="0" workbookViewId="0" topLeftCell="A1">
      <selection activeCell="E15" sqref="E15:F19"/>
    </sheetView>
  </sheetViews>
  <sheetFormatPr defaultColWidth="9.140625" defaultRowHeight="12.75"/>
  <cols>
    <col min="1" max="1" width="4.7109375" style="2" customWidth="1"/>
    <col min="2" max="2" width="39.7109375" style="2" customWidth="1"/>
    <col min="3" max="4" width="14.7109375" style="2" customWidth="1"/>
    <col min="5" max="6" width="13.7109375" style="2" customWidth="1"/>
    <col min="7" max="7" width="15.7109375" style="2" customWidth="1"/>
    <col min="8" max="9" width="20.7109375" style="2" customWidth="1"/>
    <col min="10" max="10" width="1.8515625" style="2" customWidth="1"/>
    <col min="11" max="11" width="3.28125" style="2" customWidth="1"/>
    <col min="12" max="12" width="5.7109375" style="2" customWidth="1"/>
    <col min="13" max="16384" width="9.140625" style="2" customWidth="1"/>
  </cols>
  <sheetData>
    <row r="1" spans="1:12" ht="12.75">
      <c r="A1" s="14"/>
      <c r="B1" s="15"/>
      <c r="C1" s="14"/>
      <c r="D1" s="14"/>
      <c r="E1" s="14"/>
      <c r="F1" s="14"/>
      <c r="G1" s="14"/>
      <c r="H1" s="14"/>
      <c r="I1" s="14"/>
      <c r="J1" s="14"/>
      <c r="K1" s="14"/>
      <c r="L1" s="16"/>
    </row>
    <row r="2" spans="1:12" ht="69.75" customHeight="1">
      <c r="A2" s="14"/>
      <c r="B2" s="15"/>
      <c r="C2" s="14"/>
      <c r="D2" s="14"/>
      <c r="E2" s="14"/>
      <c r="F2" s="14"/>
      <c r="G2" s="14"/>
      <c r="H2" s="14"/>
      <c r="I2" s="14"/>
      <c r="J2" s="14"/>
      <c r="K2" s="14"/>
      <c r="L2" s="16"/>
    </row>
    <row r="3" spans="1:12" ht="54" customHeight="1">
      <c r="A3" s="14"/>
      <c r="B3" s="149" t="s">
        <v>4</v>
      </c>
      <c r="C3" s="149"/>
      <c r="D3" s="149"/>
      <c r="E3" s="149"/>
      <c r="F3" s="149"/>
      <c r="G3" s="149"/>
      <c r="H3" s="149"/>
      <c r="I3" s="149"/>
      <c r="J3" s="149"/>
      <c r="K3" s="149"/>
      <c r="L3" s="16"/>
    </row>
    <row r="4" spans="1:12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6"/>
    </row>
    <row r="5" spans="1:12" ht="24" customHeight="1">
      <c r="A5" s="14"/>
      <c r="B5" s="54" t="s">
        <v>0</v>
      </c>
      <c r="C5" s="52"/>
      <c r="D5" s="52"/>
      <c r="E5" s="52"/>
      <c r="F5" s="52"/>
      <c r="G5" s="52"/>
      <c r="H5" s="52"/>
      <c r="I5" s="55"/>
      <c r="J5" s="55"/>
      <c r="K5" s="55"/>
      <c r="L5" s="16"/>
    </row>
    <row r="6" spans="1:12" ht="15" customHeight="1">
      <c r="A6" s="14"/>
      <c r="B6" s="51"/>
      <c r="C6" s="56"/>
      <c r="D6" s="56"/>
      <c r="E6" s="56"/>
      <c r="F6" s="56"/>
      <c r="G6" s="56"/>
      <c r="H6" s="56"/>
      <c r="I6" s="53"/>
      <c r="J6" s="53"/>
      <c r="K6" s="53"/>
      <c r="L6" s="16"/>
    </row>
    <row r="7" spans="1:12" ht="24.75" customHeight="1">
      <c r="A7" s="14"/>
      <c r="B7" s="150" t="s">
        <v>48</v>
      </c>
      <c r="C7" s="150"/>
      <c r="D7" s="150"/>
      <c r="E7" s="150"/>
      <c r="F7" s="150"/>
      <c r="G7" s="150"/>
      <c r="H7" s="150"/>
      <c r="I7" s="150"/>
      <c r="J7" s="150"/>
      <c r="K7" s="150"/>
      <c r="L7" s="16"/>
    </row>
    <row r="8" spans="1:12" ht="39.75" customHeight="1">
      <c r="A8" s="14"/>
      <c r="B8" s="150" t="s">
        <v>37</v>
      </c>
      <c r="C8" s="150"/>
      <c r="D8" s="150"/>
      <c r="E8" s="150"/>
      <c r="F8" s="150"/>
      <c r="G8" s="150"/>
      <c r="H8" s="150"/>
      <c r="I8" s="150"/>
      <c r="J8" s="150"/>
      <c r="K8" s="150"/>
      <c r="L8" s="16"/>
    </row>
    <row r="9" spans="1:12" ht="39.75" customHeight="1">
      <c r="A9" s="14"/>
      <c r="B9" s="150" t="s">
        <v>31</v>
      </c>
      <c r="C9" s="150"/>
      <c r="D9" s="150"/>
      <c r="E9" s="150"/>
      <c r="F9" s="150"/>
      <c r="G9" s="150"/>
      <c r="H9" s="150"/>
      <c r="I9" s="150"/>
      <c r="J9" s="150"/>
      <c r="K9" s="150"/>
      <c r="L9" s="16"/>
    </row>
    <row r="10" spans="1:12" ht="24.75" customHeight="1">
      <c r="A10" s="14"/>
      <c r="B10" s="148" t="s">
        <v>25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6"/>
    </row>
    <row r="11" spans="1:12" ht="1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6"/>
    </row>
    <row r="12" spans="1:12" ht="63" customHeight="1">
      <c r="A12" s="14"/>
      <c r="B12" s="89" t="s">
        <v>33</v>
      </c>
      <c r="C12" s="90" t="s">
        <v>20</v>
      </c>
      <c r="D12" s="90" t="s">
        <v>21</v>
      </c>
      <c r="E12" s="90" t="s">
        <v>23</v>
      </c>
      <c r="F12" s="90" t="s">
        <v>22</v>
      </c>
      <c r="G12" s="90" t="s">
        <v>1</v>
      </c>
      <c r="H12" s="90" t="s">
        <v>2</v>
      </c>
      <c r="I12" s="91" t="s">
        <v>35</v>
      </c>
      <c r="J12" s="14"/>
      <c r="K12" s="14"/>
      <c r="L12" s="16"/>
    </row>
    <row r="13" spans="1:12" s="6" customFormat="1" ht="15">
      <c r="A13" s="20"/>
      <c r="B13" s="92" t="s">
        <v>16</v>
      </c>
      <c r="C13" s="93"/>
      <c r="D13" s="93"/>
      <c r="E13" s="93" t="s">
        <v>17</v>
      </c>
      <c r="F13" s="93" t="s">
        <v>24</v>
      </c>
      <c r="G13" s="93" t="s">
        <v>26</v>
      </c>
      <c r="H13" s="93" t="s">
        <v>28</v>
      </c>
      <c r="I13" s="94" t="s">
        <v>27</v>
      </c>
      <c r="J13" s="20"/>
      <c r="K13" s="20"/>
      <c r="L13" s="20"/>
    </row>
    <row r="14" spans="1:12" ht="15">
      <c r="A14" s="14"/>
      <c r="B14" s="88">
        <v>526</v>
      </c>
      <c r="C14" s="81">
        <v>40586</v>
      </c>
      <c r="D14" s="81">
        <v>40592</v>
      </c>
      <c r="E14" s="82">
        <v>3</v>
      </c>
      <c r="F14" s="83">
        <v>104</v>
      </c>
      <c r="G14" s="84">
        <f>E14*F14</f>
        <v>312</v>
      </c>
      <c r="H14" s="85">
        <f>IF(G14=0,0,B14-(0.8*G14))</f>
        <v>276.4</v>
      </c>
      <c r="I14" s="86">
        <f aca="true" t="shared" si="0" ref="I14:I19">G14+H14</f>
        <v>588.4</v>
      </c>
      <c r="J14" s="14"/>
      <c r="K14" s="14"/>
      <c r="L14" s="16"/>
    </row>
    <row r="15" spans="1:12" ht="15">
      <c r="A15" s="14"/>
      <c r="B15" s="87"/>
      <c r="C15" s="101"/>
      <c r="D15" s="43">
        <f>IF(AND(C15&lt;&gt;"",WEEKDAY(C15)=7),C15+6,"")</f>
      </c>
      <c r="E15" s="21"/>
      <c r="F15" s="22"/>
      <c r="G15" s="79">
        <f>IF(AND(E15&lt;&gt;0,F15&lt;&gt;0,C15&lt;&gt;"",D15&lt;&gt;""),(E15*F15),0)</f>
        <v>0</v>
      </c>
      <c r="H15" s="78">
        <f>IF(G15&gt;($B$15*(1/0.8)),0,(IF(AND(C15&lt;&gt;"",D15&lt;&gt;"",E15&lt;&gt;""),($B$15-(0.8*G15)),0)))</f>
        <v>0</v>
      </c>
      <c r="I15" s="80">
        <f t="shared" si="0"/>
        <v>0</v>
      </c>
      <c r="J15" s="14"/>
      <c r="K15" s="14"/>
      <c r="L15" s="16"/>
    </row>
    <row r="16" spans="1:12" ht="15">
      <c r="A16" s="14"/>
      <c r="B16" s="28"/>
      <c r="C16" s="45"/>
      <c r="D16" s="43">
        <f>IF(AND(C16&lt;&gt;"",WEEKDAY(C16)=7),C16+6,"")</f>
      </c>
      <c r="E16" s="21"/>
      <c r="F16" s="22"/>
      <c r="G16" s="79">
        <f>IF(AND(E16&lt;&gt;0,F16&lt;&gt;0,C16&lt;&gt;"",D16&lt;&gt;""),(E16*F16),0)</f>
        <v>0</v>
      </c>
      <c r="H16" s="78">
        <f>IF(G16&gt;($B$15*(1/0.8)),0,(IF(AND(C16&lt;&gt;"",D16&lt;&gt;"",E16&lt;&gt;""),($B$15-(0.8*G16)),0)))</f>
        <v>0</v>
      </c>
      <c r="I16" s="80">
        <f t="shared" si="0"/>
        <v>0</v>
      </c>
      <c r="J16" s="14"/>
      <c r="K16" s="14"/>
      <c r="L16" s="16"/>
    </row>
    <row r="17" spans="1:12" ht="15">
      <c r="A17" s="14"/>
      <c r="B17" s="28"/>
      <c r="C17" s="45"/>
      <c r="D17" s="43">
        <f>IF(AND(C17&lt;&gt;"",WEEKDAY(C17)=7),C17+6,"")</f>
      </c>
      <c r="E17" s="21"/>
      <c r="F17" s="22"/>
      <c r="G17" s="79">
        <f>IF(AND(E17&lt;&gt;0,F17&lt;&gt;0,C17&lt;&gt;"",D17&lt;&gt;""),(E17*F17),0)</f>
        <v>0</v>
      </c>
      <c r="H17" s="78">
        <f>IF(G17&gt;($B$15*(1/0.8)),0,(IF(AND(C17&lt;&gt;"",D17&lt;&gt;"",E17&lt;&gt;""),($B$15-(0.8*G17)),0)))</f>
        <v>0</v>
      </c>
      <c r="I17" s="80">
        <f t="shared" si="0"/>
        <v>0</v>
      </c>
      <c r="J17" s="14"/>
      <c r="K17" s="14"/>
      <c r="L17" s="16"/>
    </row>
    <row r="18" spans="1:12" ht="15">
      <c r="A18" s="14"/>
      <c r="B18" s="28"/>
      <c r="C18" s="45"/>
      <c r="D18" s="43">
        <f>IF(AND(C18&lt;&gt;"",WEEKDAY(C18)=7),C18+6,"")</f>
      </c>
      <c r="E18" s="21"/>
      <c r="F18" s="22"/>
      <c r="G18" s="79">
        <f>IF(AND(E18&lt;&gt;0,F18&lt;&gt;0,C18&lt;&gt;"",D18&lt;&gt;""),(E18*F18),0)</f>
        <v>0</v>
      </c>
      <c r="H18" s="78">
        <f>IF(G18&gt;($B$15*(1/0.8)),0,(IF(AND(C18&lt;&gt;"",D18&lt;&gt;"",E18&lt;&gt;""),($B$15-(0.8*G18)),0)))</f>
        <v>0</v>
      </c>
      <c r="I18" s="80">
        <f t="shared" si="0"/>
        <v>0</v>
      </c>
      <c r="J18" s="14"/>
      <c r="K18" s="14"/>
      <c r="L18" s="16"/>
    </row>
    <row r="19" spans="1:12" ht="15">
      <c r="A19" s="14"/>
      <c r="B19" s="28"/>
      <c r="C19" s="45"/>
      <c r="D19" s="43">
        <f>IF(AND(C19&lt;&gt;"",WEEKDAY(C19)=7),C19+6,"")</f>
      </c>
      <c r="E19" s="21"/>
      <c r="F19" s="22"/>
      <c r="G19" s="79">
        <f>IF(AND(E19&lt;&gt;0,F19&lt;&gt;0,C19&lt;&gt;"",D19&lt;&gt;""),(E19*F19),0)</f>
        <v>0</v>
      </c>
      <c r="H19" s="78">
        <f>IF(G19&gt;($B$15*(1/0.8)),0,(IF(AND(C19&lt;&gt;"",D19&lt;&gt;"",E19&lt;&gt;""),($B$15-(0.8*G19)),0)))</f>
        <v>0</v>
      </c>
      <c r="I19" s="80">
        <f t="shared" si="0"/>
        <v>0</v>
      </c>
      <c r="J19" s="14"/>
      <c r="K19" s="14"/>
      <c r="L19" s="16"/>
    </row>
    <row r="20" spans="1:12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6"/>
    </row>
    <row r="21" spans="1:12" ht="12.75">
      <c r="A21" s="14"/>
      <c r="B21" s="14"/>
      <c r="C21" s="14"/>
      <c r="D21" s="14"/>
      <c r="E21" s="14"/>
      <c r="F21" s="14"/>
      <c r="G21" s="14"/>
      <c r="H21" s="14"/>
      <c r="I21" s="14"/>
      <c r="J21" s="16"/>
      <c r="K21" s="16"/>
      <c r="L21" s="16"/>
    </row>
    <row r="22" spans="1:12" ht="12.75" customHeight="1">
      <c r="A22" s="14"/>
      <c r="B22" s="14"/>
      <c r="C22" s="14"/>
      <c r="D22" s="14"/>
      <c r="E22" s="14"/>
      <c r="F22" s="14"/>
      <c r="G22" s="146" t="s">
        <v>36</v>
      </c>
      <c r="H22" s="147"/>
      <c r="I22" s="147"/>
      <c r="J22" s="16"/>
      <c r="K22" s="16"/>
      <c r="L22" s="16"/>
    </row>
    <row r="23" spans="1:12" ht="33.75" customHeight="1">
      <c r="A23" s="14"/>
      <c r="B23" s="14"/>
      <c r="C23" s="14"/>
      <c r="D23" s="14"/>
      <c r="E23" s="14"/>
      <c r="F23" s="14"/>
      <c r="G23" s="147"/>
      <c r="H23" s="147"/>
      <c r="I23" s="147"/>
      <c r="J23" s="16"/>
      <c r="K23" s="16"/>
      <c r="L23" s="16"/>
    </row>
    <row r="24" spans="1:12" ht="12.75">
      <c r="A24" s="16"/>
      <c r="B24" s="16"/>
      <c r="C24" s="16"/>
      <c r="D24" s="16"/>
      <c r="E24" s="16"/>
      <c r="F24" s="16"/>
      <c r="G24" s="147"/>
      <c r="H24" s="147"/>
      <c r="I24" s="147"/>
      <c r="J24" s="16"/>
      <c r="K24" s="16"/>
      <c r="L24" s="16"/>
    </row>
    <row r="25" spans="1:12" ht="12.75">
      <c r="A25" s="16"/>
      <c r="B25" s="16"/>
      <c r="C25" s="16"/>
      <c r="D25" s="16"/>
      <c r="E25" s="16"/>
      <c r="F25" s="16"/>
      <c r="G25" s="147"/>
      <c r="H25" s="147"/>
      <c r="I25" s="147"/>
      <c r="J25" s="16"/>
      <c r="K25" s="16"/>
      <c r="L25" s="16"/>
    </row>
    <row r="26" spans="1:12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2.75">
      <c r="A28" s="16"/>
      <c r="B28" s="16"/>
      <c r="C28" s="16"/>
      <c r="D28" s="16"/>
      <c r="E28" s="47"/>
      <c r="F28" s="16"/>
      <c r="G28" s="16"/>
      <c r="H28" s="16"/>
      <c r="I28" s="16"/>
      <c r="J28" s="16"/>
      <c r="K28" s="16"/>
      <c r="L28" s="16"/>
    </row>
    <row r="29" spans="1:12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3:7" ht="12.75">
      <c r="C32" s="1"/>
      <c r="D32" s="1"/>
      <c r="E32" s="1"/>
      <c r="F32" s="48"/>
      <c r="G32" s="1"/>
    </row>
    <row r="34" ht="12.75">
      <c r="F34" s="49"/>
    </row>
    <row r="35" ht="12.75">
      <c r="F35" s="50"/>
    </row>
  </sheetData>
  <sheetProtection password="82F8" sheet="1" objects="1" scenarios="1"/>
  <mergeCells count="6">
    <mergeCell ref="G22:I25"/>
    <mergeCell ref="B10:K10"/>
    <mergeCell ref="B3:K3"/>
    <mergeCell ref="B8:K8"/>
    <mergeCell ref="B7:K7"/>
    <mergeCell ref="B9:K9"/>
  </mergeCells>
  <dataValidations count="4">
    <dataValidation type="custom" allowBlank="1" showInputMessage="1" showErrorMessage="1" sqref="H14:H19">
      <formula1>AND(C14&lt;&gt;"",D14&lt;&gt;"")</formula1>
    </dataValidation>
    <dataValidation allowBlank="1" showInputMessage="1" showErrorMessage="1" errorTitle="Not a Friday." error="The date entered is not a Friday. &#10;Please enter a valid Friday date." sqref="E14:F19"/>
    <dataValidation type="custom" allowBlank="1" showInputMessage="1" showErrorMessage="1" errorTitle="Not a Saturday. " error="The date entered is not a Saturday. &#10;Please enter a valid Saturday date." sqref="C14:C19">
      <formula1>WEEKDAY(C14)=7</formula1>
    </dataValidation>
    <dataValidation type="custom" allowBlank="1" showInputMessage="1" showErrorMessage="1" errorTitle="Not a Friday." error="The date entered is not a Friday. &#10;Please enter a valid Friday date." sqref="D14:D19">
      <formula1>WEEKDAY(D14)=6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9" r:id="rId3"/>
  <rowBreaks count="1" manualBreakCount="1">
    <brk id="24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32"/>
  <sheetViews>
    <sheetView showGridLines="0" zoomScalePageLayoutView="0" workbookViewId="0" topLeftCell="A1">
      <selection activeCell="B15" sqref="B15"/>
    </sheetView>
  </sheetViews>
  <sheetFormatPr defaultColWidth="9.140625" defaultRowHeight="12.75"/>
  <cols>
    <col min="1" max="1" width="4.7109375" style="2" customWidth="1"/>
    <col min="2" max="2" width="39.7109375" style="2" customWidth="1"/>
    <col min="3" max="4" width="14.7109375" style="2" customWidth="1"/>
    <col min="5" max="6" width="13.7109375" style="2" customWidth="1"/>
    <col min="7" max="7" width="15.7109375" style="2" customWidth="1"/>
    <col min="8" max="9" width="20.7109375" style="2" customWidth="1"/>
    <col min="10" max="10" width="1.7109375" style="2" customWidth="1"/>
    <col min="11" max="11" width="2.28125" style="2" customWidth="1"/>
    <col min="12" max="12" width="5.7109375" style="2" customWidth="1"/>
    <col min="13" max="16384" width="9.140625" style="2" customWidth="1"/>
  </cols>
  <sheetData>
    <row r="1" spans="1:12" ht="12.75">
      <c r="A1" s="14"/>
      <c r="B1" s="15"/>
      <c r="C1" s="14"/>
      <c r="D1" s="14"/>
      <c r="E1" s="14"/>
      <c r="F1" s="14"/>
      <c r="G1" s="14"/>
      <c r="H1" s="14"/>
      <c r="I1" s="14"/>
      <c r="J1" s="14"/>
      <c r="K1" s="14"/>
      <c r="L1" s="16"/>
    </row>
    <row r="2" spans="1:12" ht="69.75" customHeight="1">
      <c r="A2" s="14"/>
      <c r="B2" s="15"/>
      <c r="C2" s="14"/>
      <c r="D2" s="14"/>
      <c r="E2" s="14"/>
      <c r="F2" s="14"/>
      <c r="G2" s="14"/>
      <c r="H2" s="14"/>
      <c r="I2" s="14"/>
      <c r="J2" s="14"/>
      <c r="K2" s="14"/>
      <c r="L2" s="16"/>
    </row>
    <row r="3" spans="1:12" ht="54" customHeight="1">
      <c r="A3" s="14"/>
      <c r="B3" s="149" t="s">
        <v>3</v>
      </c>
      <c r="C3" s="149"/>
      <c r="D3" s="149"/>
      <c r="E3" s="149"/>
      <c r="F3" s="149"/>
      <c r="G3" s="149"/>
      <c r="H3" s="149"/>
      <c r="I3" s="149"/>
      <c r="J3" s="149"/>
      <c r="K3" s="149"/>
      <c r="L3" s="16"/>
    </row>
    <row r="4" spans="1:12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6"/>
    </row>
    <row r="5" spans="1:12" ht="24" customHeight="1">
      <c r="A5" s="14"/>
      <c r="B5" s="17" t="s">
        <v>0</v>
      </c>
      <c r="C5" s="18"/>
      <c r="D5" s="18"/>
      <c r="E5" s="18"/>
      <c r="F5" s="19"/>
      <c r="G5" s="18"/>
      <c r="H5" s="18"/>
      <c r="I5" s="20"/>
      <c r="J5" s="20"/>
      <c r="K5" s="20"/>
      <c r="L5" s="16"/>
    </row>
    <row r="6" spans="1:12" ht="15" customHeight="1">
      <c r="A6" s="14"/>
      <c r="B6" s="17"/>
      <c r="C6" s="18"/>
      <c r="D6" s="18"/>
      <c r="E6" s="18"/>
      <c r="F6" s="18"/>
      <c r="G6" s="18"/>
      <c r="H6" s="18"/>
      <c r="I6" s="20"/>
      <c r="J6" s="20"/>
      <c r="K6" s="20"/>
      <c r="L6" s="16"/>
    </row>
    <row r="7" spans="1:12" s="7" customFormat="1" ht="24.75" customHeight="1">
      <c r="A7" s="23"/>
      <c r="B7" s="153" t="s">
        <v>47</v>
      </c>
      <c r="C7" s="153"/>
      <c r="D7" s="153"/>
      <c r="E7" s="153"/>
      <c r="F7" s="153"/>
      <c r="G7" s="153"/>
      <c r="H7" s="153"/>
      <c r="I7" s="153"/>
      <c r="J7" s="153"/>
      <c r="K7" s="153"/>
      <c r="L7" s="24"/>
    </row>
    <row r="8" spans="1:12" s="7" customFormat="1" ht="39.75" customHeight="1">
      <c r="A8" s="23"/>
      <c r="B8" s="154" t="s">
        <v>37</v>
      </c>
      <c r="C8" s="154"/>
      <c r="D8" s="154"/>
      <c r="E8" s="154"/>
      <c r="F8" s="154"/>
      <c r="G8" s="154"/>
      <c r="H8" s="154"/>
      <c r="I8" s="154"/>
      <c r="J8" s="154"/>
      <c r="K8" s="154"/>
      <c r="L8" s="24"/>
    </row>
    <row r="9" spans="1:12" s="7" customFormat="1" ht="39.75" customHeight="1">
      <c r="A9" s="23"/>
      <c r="B9" s="151" t="s">
        <v>31</v>
      </c>
      <c r="C9" s="151"/>
      <c r="D9" s="151"/>
      <c r="E9" s="151"/>
      <c r="F9" s="151"/>
      <c r="G9" s="151"/>
      <c r="H9" s="151"/>
      <c r="I9" s="151"/>
      <c r="J9" s="151"/>
      <c r="K9" s="151"/>
      <c r="L9" s="24"/>
    </row>
    <row r="10" spans="1:12" s="7" customFormat="1" ht="24.75" customHeight="1">
      <c r="A10" s="23"/>
      <c r="B10" s="155" t="s">
        <v>25</v>
      </c>
      <c r="C10" s="155"/>
      <c r="D10" s="155"/>
      <c r="E10" s="155"/>
      <c r="F10" s="155"/>
      <c r="G10" s="155"/>
      <c r="H10" s="155"/>
      <c r="I10" s="155"/>
      <c r="J10" s="155"/>
      <c r="K10" s="155"/>
      <c r="L10" s="24"/>
    </row>
    <row r="11" spans="1:12" ht="1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6"/>
    </row>
    <row r="12" spans="1:12" ht="63" customHeight="1">
      <c r="A12" s="14"/>
      <c r="B12" s="95" t="s">
        <v>34</v>
      </c>
      <c r="C12" s="96" t="s">
        <v>20</v>
      </c>
      <c r="D12" s="96" t="s">
        <v>21</v>
      </c>
      <c r="E12" s="96" t="s">
        <v>23</v>
      </c>
      <c r="F12" s="96" t="s">
        <v>22</v>
      </c>
      <c r="G12" s="96" t="s">
        <v>1</v>
      </c>
      <c r="H12" s="96" t="s">
        <v>2</v>
      </c>
      <c r="I12" s="97" t="s">
        <v>35</v>
      </c>
      <c r="J12" s="14"/>
      <c r="K12" s="14"/>
      <c r="L12" s="16"/>
    </row>
    <row r="13" spans="1:12" s="6" customFormat="1" ht="15">
      <c r="A13" s="20"/>
      <c r="B13" s="98" t="s">
        <v>16</v>
      </c>
      <c r="C13" s="99"/>
      <c r="D13" s="99"/>
      <c r="E13" s="99" t="s">
        <v>17</v>
      </c>
      <c r="F13" s="99" t="s">
        <v>24</v>
      </c>
      <c r="G13" s="99" t="s">
        <v>26</v>
      </c>
      <c r="H13" s="99" t="s">
        <v>29</v>
      </c>
      <c r="I13" s="100" t="s">
        <v>27</v>
      </c>
      <c r="J13" s="20"/>
      <c r="K13" s="20"/>
      <c r="L13" s="20"/>
    </row>
    <row r="14" spans="1:12" ht="15">
      <c r="A14" s="14"/>
      <c r="B14" s="88">
        <v>625</v>
      </c>
      <c r="C14" s="81">
        <v>40586</v>
      </c>
      <c r="D14" s="81">
        <v>40592</v>
      </c>
      <c r="E14" s="82">
        <v>3</v>
      </c>
      <c r="F14" s="83">
        <v>104</v>
      </c>
      <c r="G14" s="84">
        <f>E14*F14</f>
        <v>312</v>
      </c>
      <c r="H14" s="85">
        <f>IF(G14=0,0,B14-G14)</f>
        <v>313</v>
      </c>
      <c r="I14" s="86">
        <f aca="true" t="shared" si="0" ref="I14:I19">G14+H14</f>
        <v>625</v>
      </c>
      <c r="J14" s="14"/>
      <c r="K14" s="14"/>
      <c r="L14" s="16"/>
    </row>
    <row r="15" spans="1:12" ht="15">
      <c r="A15" s="14"/>
      <c r="B15" s="87">
        <v>500</v>
      </c>
      <c r="C15" s="101">
        <v>40586</v>
      </c>
      <c r="D15" s="43">
        <f>IF(AND(C15&lt;&gt;"",WEEKDAY(C15)=7),C15+6,"")</f>
        <v>40592</v>
      </c>
      <c r="E15" s="21">
        <v>3</v>
      </c>
      <c r="F15" s="22">
        <v>104</v>
      </c>
      <c r="G15" s="79">
        <f>IF(AND(E15&lt;&gt;0,F15&lt;&gt;0,C15&lt;&gt;"",D15&lt;&gt;""),(E15*F15),0)</f>
        <v>312</v>
      </c>
      <c r="H15" s="78">
        <f>IF(G15&gt;$B$15,0,(IF(AND(C15&lt;&gt;"",D15&lt;&gt;"",E15&lt;&gt;""),($B$15-G15),0)))</f>
        <v>188</v>
      </c>
      <c r="I15" s="80">
        <f t="shared" si="0"/>
        <v>500</v>
      </c>
      <c r="J15" s="14"/>
      <c r="K15" s="14"/>
      <c r="L15" s="16"/>
    </row>
    <row r="16" spans="1:12" ht="15">
      <c r="A16" s="14"/>
      <c r="B16" s="28"/>
      <c r="C16" s="45"/>
      <c r="D16" s="43">
        <f>IF(AND(C16&lt;&gt;"",WEEKDAY(C16)=7),C16+6,"")</f>
      </c>
      <c r="E16" s="21"/>
      <c r="F16" s="22"/>
      <c r="G16" s="79">
        <f>IF(AND(E16&lt;&gt;0,F16&lt;&gt;0,C16&lt;&gt;"",D16&lt;&gt;""),(E16*F16),0)</f>
        <v>0</v>
      </c>
      <c r="H16" s="78">
        <f>IF(G16&gt;$B$15,0,(IF(AND(C16&lt;&gt;"",D16&lt;&gt;"",E16&lt;&gt;""),($B$15-G16),0)))</f>
        <v>0</v>
      </c>
      <c r="I16" s="80">
        <f t="shared" si="0"/>
        <v>0</v>
      </c>
      <c r="J16" s="14"/>
      <c r="K16" s="14"/>
      <c r="L16" s="16"/>
    </row>
    <row r="17" spans="1:12" ht="15">
      <c r="A17" s="14"/>
      <c r="B17" s="28"/>
      <c r="C17" s="45"/>
      <c r="D17" s="43">
        <f>IF(AND(C17&lt;&gt;"",WEEKDAY(C17)=7),C17+6,"")</f>
      </c>
      <c r="E17" s="21"/>
      <c r="F17" s="22"/>
      <c r="G17" s="79">
        <f>IF(AND(E17&lt;&gt;0,F17&lt;&gt;0,C17&lt;&gt;"",D17&lt;&gt;""),(E17*F17),0)</f>
        <v>0</v>
      </c>
      <c r="H17" s="78">
        <f>IF(G17&gt;$B$15,0,(IF(AND(C17&lt;&gt;"",D17&lt;&gt;"",E17&lt;&gt;""),($B$15-G17),0)))</f>
        <v>0</v>
      </c>
      <c r="I17" s="80">
        <f t="shared" si="0"/>
        <v>0</v>
      </c>
      <c r="J17" s="14"/>
      <c r="K17" s="14"/>
      <c r="L17" s="16"/>
    </row>
    <row r="18" spans="1:12" ht="15">
      <c r="A18" s="14"/>
      <c r="B18" s="28"/>
      <c r="C18" s="45"/>
      <c r="D18" s="43">
        <f>IF(AND(C18&lt;&gt;"",WEEKDAY(C18)=7),C18+6,"")</f>
      </c>
      <c r="E18" s="21"/>
      <c r="F18" s="22"/>
      <c r="G18" s="79">
        <f>IF(AND(E18&lt;&gt;0,F18&lt;&gt;0,C18&lt;&gt;"",D18&lt;&gt;""),(E18*F18),0)</f>
        <v>0</v>
      </c>
      <c r="H18" s="78">
        <f>IF(G18&gt;$B$15,0,(IF(AND(C18&lt;&gt;"",D18&lt;&gt;"",E18&lt;&gt;""),($B$15-G18),0)))</f>
        <v>0</v>
      </c>
      <c r="I18" s="80">
        <f t="shared" si="0"/>
        <v>0</v>
      </c>
      <c r="J18" s="14"/>
      <c r="K18" s="14"/>
      <c r="L18" s="16"/>
    </row>
    <row r="19" spans="1:12" ht="15">
      <c r="A19" s="14"/>
      <c r="B19" s="28"/>
      <c r="C19" s="45"/>
      <c r="D19" s="43">
        <f>IF(AND(C19&lt;&gt;"",WEEKDAY(C19)=7),C19+6,"")</f>
      </c>
      <c r="E19" s="21"/>
      <c r="F19" s="22"/>
      <c r="G19" s="79">
        <f>IF(AND(E19&lt;&gt;0,F19&lt;&gt;0,C19&lt;&gt;"",D19&lt;&gt;""),(E19*F19),0)</f>
        <v>0</v>
      </c>
      <c r="H19" s="78">
        <f>IF(G19&gt;$B$15,0,(IF(AND(C19&lt;&gt;"",D19&lt;&gt;"",E19&lt;&gt;""),($B$15-G19),0)))</f>
        <v>0</v>
      </c>
      <c r="I19" s="80">
        <f t="shared" si="0"/>
        <v>0</v>
      </c>
      <c r="J19" s="14"/>
      <c r="K19" s="14"/>
      <c r="L19" s="16"/>
    </row>
    <row r="20" spans="1:12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6"/>
    </row>
    <row r="21" spans="1:12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6"/>
    </row>
    <row r="22" spans="1:12" ht="12.75">
      <c r="A22" s="14"/>
      <c r="B22" s="14"/>
      <c r="C22" s="14"/>
      <c r="D22" s="14"/>
      <c r="E22" s="14"/>
      <c r="F22" s="14"/>
      <c r="G22" s="146" t="s">
        <v>36</v>
      </c>
      <c r="H22" s="152"/>
      <c r="I22" s="152"/>
      <c r="J22" s="14"/>
      <c r="K22" s="14"/>
      <c r="L22" s="16"/>
    </row>
    <row r="23" spans="1:12" ht="12.75">
      <c r="A23" s="14"/>
      <c r="B23" s="14"/>
      <c r="C23" s="14"/>
      <c r="D23" s="14"/>
      <c r="E23" s="14"/>
      <c r="F23" s="14"/>
      <c r="G23" s="152"/>
      <c r="H23" s="152"/>
      <c r="I23" s="152"/>
      <c r="J23" s="14"/>
      <c r="K23" s="14"/>
      <c r="L23" s="16"/>
    </row>
    <row r="24" spans="1:12" ht="12.75">
      <c r="A24" s="16"/>
      <c r="B24" s="16"/>
      <c r="C24" s="16"/>
      <c r="D24" s="16"/>
      <c r="E24" s="16"/>
      <c r="F24" s="16"/>
      <c r="G24" s="152"/>
      <c r="H24" s="152"/>
      <c r="I24" s="152"/>
      <c r="J24" s="16"/>
      <c r="K24" s="16"/>
      <c r="L24" s="16"/>
    </row>
    <row r="25" spans="1:12" ht="12.75">
      <c r="A25" s="16"/>
      <c r="B25" s="16"/>
      <c r="C25" s="16"/>
      <c r="D25" s="16"/>
      <c r="E25" s="16"/>
      <c r="F25" s="16"/>
      <c r="G25" s="152"/>
      <c r="H25" s="152"/>
      <c r="I25" s="152"/>
      <c r="J25" s="16"/>
      <c r="K25" s="16"/>
      <c r="L25" s="16"/>
    </row>
    <row r="26" spans="1:12" ht="12.75">
      <c r="A26" s="16"/>
      <c r="B26" s="16"/>
      <c r="C26" s="16"/>
      <c r="D26" s="16"/>
      <c r="E26" s="16"/>
      <c r="F26" s="16"/>
      <c r="G26" s="152"/>
      <c r="H26" s="152"/>
      <c r="I26" s="152"/>
      <c r="J26" s="16"/>
      <c r="K26" s="16"/>
      <c r="L26" s="16"/>
    </row>
    <row r="27" spans="1:12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3:9" ht="12.75">
      <c r="C32" s="1"/>
      <c r="D32" s="1"/>
      <c r="E32" s="1"/>
      <c r="F32" s="1"/>
      <c r="G32" s="1"/>
      <c r="H32" s="1"/>
      <c r="I32" s="1"/>
    </row>
  </sheetData>
  <sheetProtection password="82F8" sheet="1" objects="1" scenarios="1"/>
  <mergeCells count="6">
    <mergeCell ref="B3:K3"/>
    <mergeCell ref="B9:K9"/>
    <mergeCell ref="G22:I26"/>
    <mergeCell ref="B7:K7"/>
    <mergeCell ref="B8:K8"/>
    <mergeCell ref="B10:K10"/>
  </mergeCells>
  <dataValidations count="4">
    <dataValidation type="custom" allowBlank="1" showInputMessage="1" showErrorMessage="1" sqref="H14:H19">
      <formula1>AND(C14&lt;&gt;"",D14&lt;&gt;"")</formula1>
    </dataValidation>
    <dataValidation allowBlank="1" showInputMessage="1" showErrorMessage="1" errorTitle="Not a Friday." error="The date entered is not a Friday. &#10;Please enter a valid Friday date." sqref="E14:F19"/>
    <dataValidation type="custom" allowBlank="1" showInputMessage="1" showErrorMessage="1" errorTitle="Not a Saturday. " error="The date entered is not a Saturday. &#10;Please enter a valid Saturday date." sqref="C14:C19">
      <formula1>WEEKDAY(C14)=7</formula1>
    </dataValidation>
    <dataValidation type="custom" allowBlank="1" showInputMessage="1" showErrorMessage="1" errorTitle="Not a Friday." error="The date entered is not a Friday. &#10;Please enter a valid Friday date." sqref="D14:D19">
      <formula1>WEEKDAY(D14)=6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Allianz Australia Services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nryc</dc:creator>
  <cp:keywords/>
  <dc:description>AAL[PUBLIC]  mssb.CORP.AAL.AU XPAP2-P32219</dc:description>
  <cp:lastModifiedBy>Samantha Brown</cp:lastModifiedBy>
  <cp:lastPrinted>2011-04-13T13:54:24Z</cp:lastPrinted>
  <dcterms:created xsi:type="dcterms:W3CDTF">2011-02-09T06:25:53Z</dcterms:created>
  <dcterms:modified xsi:type="dcterms:W3CDTF">2022-06-19T23:58:48Z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0c31ef58-f321-43a2-a61f-cea63443bf40</vt:lpwstr>
  </property>
  <property fmtid="{D5CDD505-2E9C-101B-9397-08002B2CF9AE}" pid="3" name="bjSaver">
    <vt:lpwstr>CNw/4fZei8oVR3ahbVfvrBC6O/Ug127S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policy="fe288ba5-2db2-4fdd-b423-6f55dea4a75a" origin="userSelected" xmlns="http://www.boldonj</vt:lpwstr>
  </property>
  <property fmtid="{D5CDD505-2E9C-101B-9397-08002B2CF9AE}" pid="5" name="bjDocumentLabelXML-0">
    <vt:lpwstr>ames.com/2008/01/sie/internal/label"&gt;&lt;element uid="f726196e-d2c6-4f06-91e9-424cd128d243" value="" /&gt;&lt;/sisl&gt;</vt:lpwstr>
  </property>
  <property fmtid="{D5CDD505-2E9C-101B-9397-08002B2CF9AE}" pid="6" name="bjDocumentSecurityLabel">
    <vt:lpwstr>PUBLIC </vt:lpwstr>
  </property>
  <property fmtid="{D5CDD505-2E9C-101B-9397-08002B2CF9AE}" pid="7" name="bjClassifiedBy">
    <vt:lpwstr>mssb</vt:lpwstr>
  </property>
  <property fmtid="{D5CDD505-2E9C-101B-9397-08002B2CF9AE}" pid="8" name="bjCountryCode">
    <vt:lpwstr>CORP.AAL.AU</vt:lpwstr>
  </property>
  <property fmtid="{D5CDD505-2E9C-101B-9397-08002B2CF9AE}" pid="9" name="bjAALClassification">
    <vt:lpwstr>PUBLIC</vt:lpwstr>
  </property>
  <property fmtid="{D5CDD505-2E9C-101B-9397-08002B2CF9AE}" pid="10" name="bjAALMachineName">
    <vt:lpwstr>XPAP2-P32219</vt:lpwstr>
  </property>
</Properties>
</file>